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/>
  <mc:AlternateContent xmlns:mc="http://schemas.openxmlformats.org/markup-compatibility/2006">
    <mc:Choice Requires="x15">
      <x15ac:absPath xmlns:x15ac="http://schemas.microsoft.com/office/spreadsheetml/2010/11/ac" url="C:\Users\401\Desktop\ya\"/>
    </mc:Choice>
  </mc:AlternateContent>
  <xr:revisionPtr revIDLastSave="0" documentId="13_ncr:1_{BE8952D5-AC8F-4A1C-9F5C-3B91FAB69CE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FUNCION LOGICA 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0" i="2" l="1"/>
  <c r="E80" i="2" s="1"/>
  <c r="E79" i="2"/>
  <c r="D79" i="2"/>
  <c r="D80" i="2" s="1"/>
  <c r="C79" i="2"/>
  <c r="E78" i="2"/>
  <c r="C53" i="2"/>
  <c r="D53" i="2" s="1"/>
  <c r="D52" i="2"/>
  <c r="E52" i="2" s="1"/>
  <c r="C28" i="2"/>
  <c r="D28" i="2" s="1"/>
  <c r="E28" i="2" s="1"/>
  <c r="C27" i="2"/>
  <c r="D27" i="2" s="1"/>
  <c r="E27" i="2" s="1"/>
  <c r="D26" i="2"/>
  <c r="C6" i="2"/>
  <c r="C7" i="2" s="1"/>
  <c r="D7" i="2" s="1"/>
  <c r="E7" i="2" s="1"/>
  <c r="D5" i="2"/>
  <c r="E5" i="2" s="1"/>
  <c r="D6" i="2" l="1"/>
  <c r="D11" i="2" s="1"/>
  <c r="C54" i="2"/>
  <c r="D54" i="2" s="1"/>
  <c r="E54" i="2" s="1"/>
  <c r="C84" i="2"/>
  <c r="E84" i="2"/>
  <c r="E81" i="2" s="1"/>
  <c r="E85" i="2" s="1"/>
  <c r="E86" i="2" s="1"/>
  <c r="E82" i="2" s="1"/>
  <c r="C11" i="2"/>
  <c r="C13" i="2" s="1"/>
  <c r="C9" i="2" s="1"/>
  <c r="C8" i="2"/>
  <c r="C12" i="2" s="1"/>
  <c r="E53" i="2"/>
  <c r="E58" i="2" s="1"/>
  <c r="D8" i="2"/>
  <c r="D12" i="2" s="1"/>
  <c r="D13" i="2" s="1"/>
  <c r="D9" i="2" s="1"/>
  <c r="E11" i="2"/>
  <c r="D32" i="2"/>
  <c r="C81" i="2"/>
  <c r="C85" i="2" s="1"/>
  <c r="C86" i="2" s="1"/>
  <c r="C82" i="2" s="1"/>
  <c r="D84" i="2"/>
  <c r="E6" i="2"/>
  <c r="E26" i="2"/>
  <c r="E32" i="2" s="1"/>
  <c r="C58" i="2"/>
  <c r="C32" i="2"/>
  <c r="D58" i="2" l="1"/>
  <c r="D55" i="2" s="1"/>
  <c r="D59" i="2" s="1"/>
  <c r="D60" i="2" s="1"/>
  <c r="D56" i="2" s="1"/>
  <c r="C29" i="2"/>
  <c r="C33" i="2" s="1"/>
  <c r="C34" i="2" s="1"/>
  <c r="C30" i="2" s="1"/>
  <c r="D29" i="2"/>
  <c r="D33" i="2" s="1"/>
  <c r="D34" i="2"/>
  <c r="D30" i="2" s="1"/>
  <c r="C55" i="2"/>
  <c r="C59" i="2" s="1"/>
  <c r="C60" i="2" s="1"/>
  <c r="C56" i="2" s="1"/>
  <c r="E8" i="2"/>
  <c r="E12" i="2" s="1"/>
  <c r="E13" i="2" s="1"/>
  <c r="E9" i="2" s="1"/>
  <c r="E29" i="2"/>
  <c r="E33" i="2" s="1"/>
  <c r="E34" i="2" s="1"/>
  <c r="E30" i="2" s="1"/>
  <c r="E55" i="2"/>
  <c r="E59" i="2" s="1"/>
  <c r="E60" i="2" s="1"/>
  <c r="E56" i="2" s="1"/>
  <c r="D81" i="2"/>
  <c r="D85" i="2" s="1"/>
  <c r="D86" i="2" s="1"/>
  <c r="D82" i="2" s="1"/>
</calcChain>
</file>

<file path=xl/sharedStrings.xml><?xml version="1.0" encoding="utf-8"?>
<sst xmlns="http://schemas.openxmlformats.org/spreadsheetml/2006/main" count="88" uniqueCount="37">
  <si>
    <t>FINANCIERO</t>
  </si>
  <si>
    <t>NOMBRE DEL INDICADOR</t>
  </si>
  <si>
    <t>MESES</t>
  </si>
  <si>
    <t xml:space="preserve">ENERO </t>
  </si>
  <si>
    <t>FEBRERO</t>
  </si>
  <si>
    <t>MARZO</t>
  </si>
  <si>
    <t>META</t>
  </si>
  <si>
    <t>CONSEGUIDO</t>
  </si>
  <si>
    <t>INDICADOR1</t>
  </si>
  <si>
    <t>INDICADOR2</t>
  </si>
  <si>
    <t>INDICADOR3</t>
  </si>
  <si>
    <t>TOTAL MESES</t>
  </si>
  <si>
    <t>METAS</t>
  </si>
  <si>
    <t>INVERSION</t>
  </si>
  <si>
    <t>VENTA</t>
  </si>
  <si>
    <t>GANANCIA</t>
  </si>
  <si>
    <t>CLIENTES</t>
  </si>
  <si>
    <t>PROCESOS</t>
  </si>
  <si>
    <t>RECURSOS</t>
  </si>
  <si>
    <t>PERSPECTIVA FINANCIERA</t>
  </si>
  <si>
    <t>POTENCIALES</t>
  </si>
  <si>
    <t>CLIENTES NUEVOS</t>
  </si>
  <si>
    <t>ANTIGUOS</t>
  </si>
  <si>
    <t>PERSPECTIVA CLIENTES</t>
  </si>
  <si>
    <t>TECNOLOGIA</t>
  </si>
  <si>
    <t>ADMINISTRACION</t>
  </si>
  <si>
    <t>PRODUCTIVIDAD</t>
  </si>
  <si>
    <t>PERSPECTIVA PROCESOS</t>
  </si>
  <si>
    <t>FORMACION</t>
  </si>
  <si>
    <t>CLIMA LABORAL</t>
  </si>
  <si>
    <t>ASCENSOS</t>
  </si>
  <si>
    <t>PERSPECTIVA RECURSOS</t>
  </si>
  <si>
    <t>PRODUCTOS</t>
  </si>
  <si>
    <t>Montaje de Redes de datos</t>
  </si>
  <si>
    <t>Instalacion de servidores</t>
  </si>
  <si>
    <t>copias de seguridad de la informacion</t>
  </si>
  <si>
    <t>Aplique la funcion Logica 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</si>
</sst>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rgb="FF9C0006"/>
      <name val="Calibri"/>
      <family val="2"/>
      <scheme val="minor"/>
    </font>
    <font>
      <b/>
      <sz val="14"/>
      <color rgb="FF006100"/>
      <name val="Calibri"/>
      <family val="2"/>
      <scheme val="minor"/>
    </font>
    <font>
      <b/>
      <sz val="14"/>
      <color rgb="FF9C650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rgb="FF9C0006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3F3F3F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rgb="FF3F3F3F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5" borderId="2" applyNumberFormat="0" applyAlignment="0" applyProtection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Border="1"/>
    <xf numFmtId="0" fontId="2" fillId="0" borderId="1" xfId="0" applyFont="1" applyBorder="1"/>
    <xf numFmtId="1" fontId="0" fillId="0" borderId="1" xfId="0" applyNumberFormat="1" applyBorder="1"/>
    <xf numFmtId="9" fontId="0" fillId="0" borderId="1" xfId="1" applyFont="1" applyBorder="1"/>
    <xf numFmtId="9" fontId="0" fillId="0" borderId="0" xfId="1" applyFont="1"/>
    <xf numFmtId="1" fontId="0" fillId="0" borderId="0" xfId="0" applyNumberFormat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/>
    <xf numFmtId="164" fontId="0" fillId="0" borderId="1" xfId="6" applyFont="1" applyBorder="1"/>
    <xf numFmtId="165" fontId="0" fillId="0" borderId="1" xfId="6" applyNumberFormat="1" applyFont="1" applyBorder="1"/>
    <xf numFmtId="0" fontId="0" fillId="0" borderId="3" xfId="0" applyBorder="1" applyAlignment="1"/>
    <xf numFmtId="0" fontId="0" fillId="0" borderId="5" xfId="0" applyBorder="1" applyAlignment="1"/>
    <xf numFmtId="0" fontId="0" fillId="0" borderId="4" xfId="0" applyBorder="1" applyAlignment="1"/>
    <xf numFmtId="0" fontId="7" fillId="3" borderId="0" xfId="3" applyFont="1" applyAlignment="1">
      <alignment horizontal="center"/>
    </xf>
    <xf numFmtId="0" fontId="0" fillId="0" borderId="1" xfId="0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8" fillId="2" borderId="0" xfId="2" applyFont="1" applyAlignment="1">
      <alignment horizontal="center"/>
    </xf>
    <xf numFmtId="0" fontId="9" fillId="4" borderId="0" xfId="4" applyFont="1" applyAlignment="1">
      <alignment horizontal="center"/>
    </xf>
    <xf numFmtId="0" fontId="10" fillId="5" borderId="6" xfId="5" applyFont="1" applyBorder="1" applyAlignment="1">
      <alignment horizontal="center"/>
    </xf>
    <xf numFmtId="0" fontId="10" fillId="5" borderId="0" xfId="5" applyFont="1" applyBorder="1" applyAlignment="1">
      <alignment horizontal="center"/>
    </xf>
    <xf numFmtId="0" fontId="11" fillId="6" borderId="7" xfId="3" applyFont="1" applyFill="1" applyBorder="1" applyAlignment="1">
      <alignment horizontal="center"/>
    </xf>
    <xf numFmtId="0" fontId="11" fillId="6" borderId="0" xfId="3" applyFont="1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2" borderId="3" xfId="2" applyBorder="1" applyAlignment="1">
      <alignment horizontal="center"/>
    </xf>
    <xf numFmtId="0" fontId="3" fillId="2" borderId="5" xfId="2" applyBorder="1" applyAlignment="1">
      <alignment horizontal="center"/>
    </xf>
    <xf numFmtId="0" fontId="3" fillId="2" borderId="4" xfId="2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8" borderId="3" xfId="0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5" fillId="4" borderId="8" xfId="4" applyBorder="1" applyAlignment="1">
      <alignment horizontal="center"/>
    </xf>
    <xf numFmtId="0" fontId="5" fillId="4" borderId="9" xfId="4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0" fillId="9" borderId="5" xfId="0" applyFill="1" applyBorder="1" applyAlignment="1">
      <alignment horizontal="center"/>
    </xf>
    <xf numFmtId="0" fontId="0" fillId="9" borderId="4" xfId="0" applyFill="1" applyBorder="1" applyAlignment="1">
      <alignment horizontal="center"/>
    </xf>
    <xf numFmtId="0" fontId="6" fillId="5" borderId="6" xfId="5" applyBorder="1" applyAlignment="1">
      <alignment horizontal="center"/>
    </xf>
    <xf numFmtId="0" fontId="6" fillId="5" borderId="0" xfId="5" applyBorder="1" applyAlignment="1">
      <alignment horizontal="center"/>
    </xf>
    <xf numFmtId="0" fontId="6" fillId="5" borderId="10" xfId="5" applyBorder="1" applyAlignment="1">
      <alignment horizontal="center"/>
    </xf>
  </cellXfs>
  <cellStyles count="7">
    <cellStyle name="Bueno" xfId="2" builtinId="26"/>
    <cellStyle name="Celda de comprobación" xfId="5" builtinId="23"/>
    <cellStyle name="Incorrecto" xfId="3" builtinId="27"/>
    <cellStyle name="Moneda" xfId="6" builtinId="4"/>
    <cellStyle name="Neutral" xfId="4" builtinId="2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914400</xdr:colOff>
      <xdr:row>9</xdr:row>
      <xdr:rowOff>76200</xdr:rowOff>
    </xdr:from>
    <xdr:to>
      <xdr:col>6</xdr:col>
      <xdr:colOff>876300</xdr:colOff>
      <xdr:row>21</xdr:row>
      <xdr:rowOff>0</xdr:rowOff>
    </xdr:to>
    <xdr:sp macro="" textlink="">
      <xdr:nvSpPr>
        <xdr:cNvPr id="26" name="Flecha: hacia arriba 25">
          <a:extLst>
            <a:ext uri="{FF2B5EF4-FFF2-40B4-BE49-F238E27FC236}">
              <a16:creationId xmlns:a16="http://schemas.microsoft.com/office/drawing/2014/main" id="{CF214051-1009-4EE6-96D1-385E41ACDE53}"/>
            </a:ext>
          </a:extLst>
        </xdr:cNvPr>
        <xdr:cNvSpPr/>
      </xdr:nvSpPr>
      <xdr:spPr>
        <a:xfrm>
          <a:off x="5105400" y="1781175"/>
          <a:ext cx="2247900" cy="2209800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</a:t>
          </a:r>
          <a:r>
            <a:rPr lang="es-CO" sz="1100" baseline="0"/>
            <a:t>  las inverisones de los meses es superior a 18000, se inveritá  el 10% mas de lo contrario  no se invierte</a:t>
          </a:r>
          <a:endParaRPr lang="es-CO" sz="1100"/>
        </a:p>
      </xdr:txBody>
    </xdr:sp>
    <xdr:clientData/>
  </xdr:twoCellAnchor>
  <xdr:twoCellAnchor>
    <xdr:from>
      <xdr:col>5</xdr:col>
      <xdr:colOff>1104900</xdr:colOff>
      <xdr:row>9</xdr:row>
      <xdr:rowOff>28575</xdr:rowOff>
    </xdr:from>
    <xdr:to>
      <xdr:col>7</xdr:col>
      <xdr:colOff>914400</xdr:colOff>
      <xdr:row>20</xdr:row>
      <xdr:rowOff>133351</xdr:rowOff>
    </xdr:to>
    <xdr:sp macro="" textlink="">
      <xdr:nvSpPr>
        <xdr:cNvPr id="27" name="Flecha: hacia arriba 26">
          <a:extLst>
            <a:ext uri="{FF2B5EF4-FFF2-40B4-BE49-F238E27FC236}">
              <a16:creationId xmlns:a16="http://schemas.microsoft.com/office/drawing/2014/main" id="{287628ED-936D-4DB0-9485-25557BE7B07F}"/>
            </a:ext>
          </a:extLst>
        </xdr:cNvPr>
        <xdr:cNvSpPr/>
      </xdr:nvSpPr>
      <xdr:spPr>
        <a:xfrm>
          <a:off x="6438900" y="1733550"/>
          <a:ext cx="2095500" cy="2200276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 las ventas  son </a:t>
          </a:r>
          <a:r>
            <a:rPr lang="es-CO" sz="1100" baseline="0"/>
            <a:t>inferior es a 29000 entonces realice promocion de lo contrario no</a:t>
          </a:r>
          <a:endParaRPr lang="es-CO" sz="1100"/>
        </a:p>
      </xdr:txBody>
    </xdr:sp>
    <xdr:clientData/>
  </xdr:twoCellAnchor>
  <xdr:twoCellAnchor>
    <xdr:from>
      <xdr:col>7</xdr:col>
      <xdr:colOff>66675</xdr:colOff>
      <xdr:row>8</xdr:row>
      <xdr:rowOff>180974</xdr:rowOff>
    </xdr:from>
    <xdr:to>
      <xdr:col>10</xdr:col>
      <xdr:colOff>66675</xdr:colOff>
      <xdr:row>20</xdr:row>
      <xdr:rowOff>95250</xdr:rowOff>
    </xdr:to>
    <xdr:sp macro="" textlink="">
      <xdr:nvSpPr>
        <xdr:cNvPr id="28" name="Flecha: hacia arriba 27">
          <a:extLst>
            <a:ext uri="{FF2B5EF4-FFF2-40B4-BE49-F238E27FC236}">
              <a16:creationId xmlns:a16="http://schemas.microsoft.com/office/drawing/2014/main" id="{0AB2686F-F6FE-4169-B0DE-AF31E53FE1CA}"/>
            </a:ext>
          </a:extLst>
        </xdr:cNvPr>
        <xdr:cNvSpPr/>
      </xdr:nvSpPr>
      <xdr:spPr>
        <a:xfrm>
          <a:off x="7686675" y="1695449"/>
          <a:ext cx="2781300" cy="2200276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</a:t>
          </a:r>
          <a:r>
            <a:rPr lang="es-CO" sz="1100" baseline="0"/>
            <a:t> el indicador ganacia es superior a 53000  entonces  distribuir el  30% de ese valor a cada socio de lo contrario el 10%</a:t>
          </a:r>
          <a:endParaRPr lang="es-CO" sz="1100"/>
        </a:p>
      </xdr:txBody>
    </xdr:sp>
    <xdr:clientData/>
  </xdr:twoCellAnchor>
  <xdr:twoCellAnchor>
    <xdr:from>
      <xdr:col>4</xdr:col>
      <xdr:colOff>781050</xdr:colOff>
      <xdr:row>30</xdr:row>
      <xdr:rowOff>76201</xdr:rowOff>
    </xdr:from>
    <xdr:to>
      <xdr:col>6</xdr:col>
      <xdr:colOff>742950</xdr:colOff>
      <xdr:row>41</xdr:row>
      <xdr:rowOff>123827</xdr:rowOff>
    </xdr:to>
    <xdr:sp macro="" textlink="">
      <xdr:nvSpPr>
        <xdr:cNvPr id="29" name="Flecha: hacia arriba 28">
          <a:extLst>
            <a:ext uri="{FF2B5EF4-FFF2-40B4-BE49-F238E27FC236}">
              <a16:creationId xmlns:a16="http://schemas.microsoft.com/office/drawing/2014/main" id="{BA88E4B4-0013-426E-A630-B1C0E6AB4085}"/>
            </a:ext>
          </a:extLst>
        </xdr:cNvPr>
        <xdr:cNvSpPr/>
      </xdr:nvSpPr>
      <xdr:spPr>
        <a:xfrm>
          <a:off x="4972050" y="5772151"/>
          <a:ext cx="2247900" cy="2143126"/>
        </a:xfrm>
        <a:prstGeom prst="upArrow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</a:t>
          </a:r>
          <a:r>
            <a:rPr lang="es-CO" sz="1100" baseline="0"/>
            <a:t>  los clientes antiguos son inferiores a 52 se debe realizar campaña de lo contrario no</a:t>
          </a:r>
          <a:endParaRPr lang="es-CO" sz="1100"/>
        </a:p>
      </xdr:txBody>
    </xdr:sp>
    <xdr:clientData/>
  </xdr:twoCellAnchor>
  <xdr:twoCellAnchor>
    <xdr:from>
      <xdr:col>6</xdr:col>
      <xdr:colOff>0</xdr:colOff>
      <xdr:row>30</xdr:row>
      <xdr:rowOff>19049</xdr:rowOff>
    </xdr:from>
    <xdr:to>
      <xdr:col>7</xdr:col>
      <xdr:colOff>1009650</xdr:colOff>
      <xdr:row>42</xdr:row>
      <xdr:rowOff>19050</xdr:rowOff>
    </xdr:to>
    <xdr:sp macro="" textlink="">
      <xdr:nvSpPr>
        <xdr:cNvPr id="31" name="Flecha: hacia arriba 30">
          <a:extLst>
            <a:ext uri="{FF2B5EF4-FFF2-40B4-BE49-F238E27FC236}">
              <a16:creationId xmlns:a16="http://schemas.microsoft.com/office/drawing/2014/main" id="{36BB9355-BDD2-46EC-B621-9E5AD955C605}"/>
            </a:ext>
          </a:extLst>
        </xdr:cNvPr>
        <xdr:cNvSpPr/>
      </xdr:nvSpPr>
      <xdr:spPr>
        <a:xfrm>
          <a:off x="6477000" y="5714999"/>
          <a:ext cx="2152650" cy="2286001"/>
        </a:xfrm>
        <a:prstGeom prst="upArrow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</a:t>
          </a:r>
          <a:r>
            <a:rPr lang="es-CO" sz="1100" baseline="0"/>
            <a:t> los clientes potenciales son superiores a 45 se les regará entraqda a la final de la liga de lo contrario no</a:t>
          </a:r>
          <a:endParaRPr lang="es-CO" sz="1100"/>
        </a:p>
      </xdr:txBody>
    </xdr:sp>
    <xdr:clientData/>
  </xdr:twoCellAnchor>
  <xdr:twoCellAnchor>
    <xdr:from>
      <xdr:col>4</xdr:col>
      <xdr:colOff>942975</xdr:colOff>
      <xdr:row>56</xdr:row>
      <xdr:rowOff>9525</xdr:rowOff>
    </xdr:from>
    <xdr:to>
      <xdr:col>6</xdr:col>
      <xdr:colOff>904875</xdr:colOff>
      <xdr:row>67</xdr:row>
      <xdr:rowOff>57151</xdr:rowOff>
    </xdr:to>
    <xdr:sp macro="" textlink="">
      <xdr:nvSpPr>
        <xdr:cNvPr id="32" name="Flecha: hacia arriba 31">
          <a:extLst>
            <a:ext uri="{FF2B5EF4-FFF2-40B4-BE49-F238E27FC236}">
              <a16:creationId xmlns:a16="http://schemas.microsoft.com/office/drawing/2014/main" id="{46702EA5-C8EA-457E-9706-FD207290D408}"/>
            </a:ext>
          </a:extLst>
        </xdr:cNvPr>
        <xdr:cNvSpPr/>
      </xdr:nvSpPr>
      <xdr:spPr>
        <a:xfrm>
          <a:off x="5133975" y="10648950"/>
          <a:ext cx="2247900" cy="2143126"/>
        </a:xfrm>
        <a:prstGeom prst="up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la</a:t>
          </a:r>
          <a:r>
            <a:rPr lang="es-CO" sz="1100" baseline="0"/>
            <a:t> productividad es superior a 100 se le aumentará en un 5% mas de lo contrario solo el 2%</a:t>
          </a:r>
          <a:endParaRPr lang="es-CO" sz="1100"/>
        </a:p>
      </xdr:txBody>
    </xdr:sp>
    <xdr:clientData/>
  </xdr:twoCellAnchor>
  <xdr:twoCellAnchor>
    <xdr:from>
      <xdr:col>6</xdr:col>
      <xdr:colOff>28575</xdr:colOff>
      <xdr:row>56</xdr:row>
      <xdr:rowOff>114298</xdr:rowOff>
    </xdr:from>
    <xdr:to>
      <xdr:col>7</xdr:col>
      <xdr:colOff>1038225</xdr:colOff>
      <xdr:row>68</xdr:row>
      <xdr:rowOff>114299</xdr:rowOff>
    </xdr:to>
    <xdr:sp macro="" textlink="">
      <xdr:nvSpPr>
        <xdr:cNvPr id="34" name="Flecha: hacia arriba 33">
          <a:extLst>
            <a:ext uri="{FF2B5EF4-FFF2-40B4-BE49-F238E27FC236}">
              <a16:creationId xmlns:a16="http://schemas.microsoft.com/office/drawing/2014/main" id="{CE383A87-5DAE-4906-A7D6-769332A5E05D}"/>
            </a:ext>
          </a:extLst>
        </xdr:cNvPr>
        <xdr:cNvSpPr/>
      </xdr:nvSpPr>
      <xdr:spPr>
        <a:xfrm>
          <a:off x="6505575" y="10753723"/>
          <a:ext cx="2152650" cy="2286001"/>
        </a:xfrm>
        <a:prstGeom prst="up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en</a:t>
          </a:r>
          <a:r>
            <a:rPr lang="es-CO" sz="1100" baseline="0"/>
            <a:t> tecnologia  se invirtio por debajo de 130 entonces se debe invertir el 5% mas de lo contrario no se invierte</a:t>
          </a:r>
          <a:endParaRPr lang="es-CO" sz="1100"/>
        </a:p>
      </xdr:txBody>
    </xdr:sp>
    <xdr:clientData/>
  </xdr:twoCellAnchor>
  <xdr:twoCellAnchor>
    <xdr:from>
      <xdr:col>7</xdr:col>
      <xdr:colOff>447675</xdr:colOff>
      <xdr:row>55</xdr:row>
      <xdr:rowOff>152399</xdr:rowOff>
    </xdr:from>
    <xdr:to>
      <xdr:col>9</xdr:col>
      <xdr:colOff>523875</xdr:colOff>
      <xdr:row>68</xdr:row>
      <xdr:rowOff>104774</xdr:rowOff>
    </xdr:to>
    <xdr:sp macro="" textlink="">
      <xdr:nvSpPr>
        <xdr:cNvPr id="33" name="Flecha: hacia arriba 32">
          <a:extLst>
            <a:ext uri="{FF2B5EF4-FFF2-40B4-BE49-F238E27FC236}">
              <a16:creationId xmlns:a16="http://schemas.microsoft.com/office/drawing/2014/main" id="{3CC4AC93-7747-4878-8619-FCE92C962AE9}"/>
            </a:ext>
          </a:extLst>
        </xdr:cNvPr>
        <xdr:cNvSpPr/>
      </xdr:nvSpPr>
      <xdr:spPr>
        <a:xfrm>
          <a:off x="8067675" y="10601324"/>
          <a:ext cx="2095500" cy="2428875"/>
        </a:xfrm>
        <a:prstGeom prst="upArrow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la administracion se reflejo en valores superiores a 90  entonces programar visita</a:t>
          </a:r>
          <a:r>
            <a:rPr lang="es-CO" sz="1100" baseline="0"/>
            <a:t> de auditores de lo contrario no</a:t>
          </a:r>
          <a:endParaRPr lang="es-CO" sz="1100"/>
        </a:p>
      </xdr:txBody>
    </xdr:sp>
    <xdr:clientData/>
  </xdr:twoCellAnchor>
  <xdr:twoCellAnchor>
    <xdr:from>
      <xdr:col>7</xdr:col>
      <xdr:colOff>361950</xdr:colOff>
      <xdr:row>29</xdr:row>
      <xdr:rowOff>133351</xdr:rowOff>
    </xdr:from>
    <xdr:to>
      <xdr:col>9</xdr:col>
      <xdr:colOff>438150</xdr:colOff>
      <xdr:row>41</xdr:row>
      <xdr:rowOff>47627</xdr:rowOff>
    </xdr:to>
    <xdr:sp macro="" textlink="">
      <xdr:nvSpPr>
        <xdr:cNvPr id="30" name="Flecha: hacia arriba 29">
          <a:extLst>
            <a:ext uri="{FF2B5EF4-FFF2-40B4-BE49-F238E27FC236}">
              <a16:creationId xmlns:a16="http://schemas.microsoft.com/office/drawing/2014/main" id="{B3AA845F-7FEA-4105-9673-EF2AA5A5C570}"/>
            </a:ext>
          </a:extLst>
        </xdr:cNvPr>
        <xdr:cNvSpPr/>
      </xdr:nvSpPr>
      <xdr:spPr>
        <a:xfrm>
          <a:off x="7981950" y="5638801"/>
          <a:ext cx="2095500" cy="2200276"/>
        </a:xfrm>
        <a:prstGeom prst="upArrow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 los clientes nuevos son superiores a 29 se</a:t>
          </a:r>
          <a:r>
            <a:rPr lang="es-CO" sz="1100" baseline="0"/>
            <a:t> le regará un bono a  los vendedores del mes de lo contrario se le capacitará</a:t>
          </a:r>
          <a:endParaRPr lang="es-CO" sz="1100"/>
        </a:p>
      </xdr:txBody>
    </xdr:sp>
    <xdr:clientData/>
  </xdr:twoCellAnchor>
  <xdr:twoCellAnchor>
    <xdr:from>
      <xdr:col>4</xdr:col>
      <xdr:colOff>809625</xdr:colOff>
      <xdr:row>82</xdr:row>
      <xdr:rowOff>57151</xdr:rowOff>
    </xdr:from>
    <xdr:to>
      <xdr:col>6</xdr:col>
      <xdr:colOff>771525</xdr:colOff>
      <xdr:row>93</xdr:row>
      <xdr:rowOff>104777</xdr:rowOff>
    </xdr:to>
    <xdr:sp macro="" textlink="">
      <xdr:nvSpPr>
        <xdr:cNvPr id="35" name="Flecha: hacia arriba 34">
          <a:extLst>
            <a:ext uri="{FF2B5EF4-FFF2-40B4-BE49-F238E27FC236}">
              <a16:creationId xmlns:a16="http://schemas.microsoft.com/office/drawing/2014/main" id="{27CD3B92-6A43-48AA-8CAC-5F311398DDC8}"/>
            </a:ext>
          </a:extLst>
        </xdr:cNvPr>
        <xdr:cNvSpPr/>
      </xdr:nvSpPr>
      <xdr:spPr>
        <a:xfrm>
          <a:off x="5000625" y="15649576"/>
          <a:ext cx="2247900" cy="2143126"/>
        </a:xfrm>
        <a:prstGeom prst="up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</a:t>
          </a:r>
          <a:r>
            <a:rPr lang="es-CO" sz="1100" baseline="0"/>
            <a:t> la formacion de empleados mostró cifras superior a  29 no se formaran en el proxmo trimestre de lo contrario si</a:t>
          </a:r>
          <a:endParaRPr lang="es-CO" sz="1100"/>
        </a:p>
      </xdr:txBody>
    </xdr:sp>
    <xdr:clientData/>
  </xdr:twoCellAnchor>
  <xdr:twoCellAnchor>
    <xdr:from>
      <xdr:col>5</xdr:col>
      <xdr:colOff>1133475</xdr:colOff>
      <xdr:row>82</xdr:row>
      <xdr:rowOff>9524</xdr:rowOff>
    </xdr:from>
    <xdr:to>
      <xdr:col>7</xdr:col>
      <xdr:colOff>1000125</xdr:colOff>
      <xdr:row>95</xdr:row>
      <xdr:rowOff>19050</xdr:rowOff>
    </xdr:to>
    <xdr:sp macro="" textlink="">
      <xdr:nvSpPr>
        <xdr:cNvPr id="36" name="Flecha: hacia arriba 35">
          <a:extLst>
            <a:ext uri="{FF2B5EF4-FFF2-40B4-BE49-F238E27FC236}">
              <a16:creationId xmlns:a16="http://schemas.microsoft.com/office/drawing/2014/main" id="{0A0D81F4-C701-46C0-92EB-60BE411D41A6}"/>
            </a:ext>
          </a:extLst>
        </xdr:cNvPr>
        <xdr:cNvSpPr/>
      </xdr:nvSpPr>
      <xdr:spPr>
        <a:xfrm>
          <a:off x="6467475" y="15601949"/>
          <a:ext cx="2152650" cy="2486026"/>
        </a:xfrm>
        <a:prstGeom prst="up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las</a:t>
          </a:r>
          <a:r>
            <a:rPr lang="es-CO" sz="1100" baseline="0"/>
            <a:t> cifras reflejadas en cuanto a clima laboral fue inferior a 94 se citará a reunion de relaciones humanas de lo contrario no</a:t>
          </a:r>
          <a:endParaRPr lang="es-CO" sz="1100"/>
        </a:p>
      </xdr:txBody>
    </xdr:sp>
    <xdr:clientData/>
  </xdr:twoCellAnchor>
  <xdr:twoCellAnchor>
    <xdr:from>
      <xdr:col>7</xdr:col>
      <xdr:colOff>419099</xdr:colOff>
      <xdr:row>81</xdr:row>
      <xdr:rowOff>152400</xdr:rowOff>
    </xdr:from>
    <xdr:to>
      <xdr:col>9</xdr:col>
      <xdr:colOff>657224</xdr:colOff>
      <xdr:row>94</xdr:row>
      <xdr:rowOff>104775</xdr:rowOff>
    </xdr:to>
    <xdr:sp macro="" textlink="">
      <xdr:nvSpPr>
        <xdr:cNvPr id="37" name="Flecha: hacia arriba 36">
          <a:extLst>
            <a:ext uri="{FF2B5EF4-FFF2-40B4-BE49-F238E27FC236}">
              <a16:creationId xmlns:a16="http://schemas.microsoft.com/office/drawing/2014/main" id="{C42CC603-52A6-4D38-83AC-BB50A6729DA4}"/>
            </a:ext>
          </a:extLst>
        </xdr:cNvPr>
        <xdr:cNvSpPr/>
      </xdr:nvSpPr>
      <xdr:spPr>
        <a:xfrm>
          <a:off x="8039099" y="15554325"/>
          <a:ext cx="2257425" cy="2428875"/>
        </a:xfrm>
        <a:prstGeom prst="up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si los ascensos se reflejaron</a:t>
          </a:r>
          <a:r>
            <a:rPr lang="es-CO" sz="1100" baseline="0"/>
            <a:t> en cifras  superiores a  30 entonces la empresa la  subira al ranking de lo contrario no</a:t>
          </a:r>
          <a:endParaRPr lang="es-CO" sz="1100"/>
        </a:p>
      </xdr:txBody>
    </xdr:sp>
    <xdr:clientData/>
  </xdr:twoCellAnchor>
  <xdr:twoCellAnchor>
    <xdr:from>
      <xdr:col>0</xdr:col>
      <xdr:colOff>247650</xdr:colOff>
      <xdr:row>14</xdr:row>
      <xdr:rowOff>76200</xdr:rowOff>
    </xdr:from>
    <xdr:to>
      <xdr:col>4</xdr:col>
      <xdr:colOff>1114425</xdr:colOff>
      <xdr:row>20</xdr:row>
      <xdr:rowOff>85725</xdr:rowOff>
    </xdr:to>
    <xdr:sp macro="" textlink="">
      <xdr:nvSpPr>
        <xdr:cNvPr id="38" name="Explosión: 8 puntos 37">
          <a:extLst>
            <a:ext uri="{FF2B5EF4-FFF2-40B4-BE49-F238E27FC236}">
              <a16:creationId xmlns:a16="http://schemas.microsoft.com/office/drawing/2014/main" id="{91865825-E7B7-4498-8060-90E4B4A94F81}"/>
            </a:ext>
          </a:extLst>
        </xdr:cNvPr>
        <xdr:cNvSpPr/>
      </xdr:nvSpPr>
      <xdr:spPr>
        <a:xfrm>
          <a:off x="247650" y="2733675"/>
          <a:ext cx="5057775" cy="1152525"/>
        </a:xfrm>
        <a:prstGeom prst="irregularSeal1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graficar</a:t>
          </a:r>
          <a:r>
            <a:rPr lang="es-CO" sz="1100" baseline="0"/>
            <a:t> y analizar los resultados de la función</a:t>
          </a:r>
          <a:endParaRPr lang="es-CO" sz="1100"/>
        </a:p>
      </xdr:txBody>
    </xdr:sp>
    <xdr:clientData/>
  </xdr:twoCellAnchor>
  <xdr:twoCellAnchor>
    <xdr:from>
      <xdr:col>0</xdr:col>
      <xdr:colOff>161925</xdr:colOff>
      <xdr:row>37</xdr:row>
      <xdr:rowOff>76200</xdr:rowOff>
    </xdr:from>
    <xdr:to>
      <xdr:col>4</xdr:col>
      <xdr:colOff>1028700</xdr:colOff>
      <xdr:row>43</xdr:row>
      <xdr:rowOff>85725</xdr:rowOff>
    </xdr:to>
    <xdr:sp macro="" textlink="">
      <xdr:nvSpPr>
        <xdr:cNvPr id="39" name="Explosión: 8 puntos 38">
          <a:extLst>
            <a:ext uri="{FF2B5EF4-FFF2-40B4-BE49-F238E27FC236}">
              <a16:creationId xmlns:a16="http://schemas.microsoft.com/office/drawing/2014/main" id="{3A1734C7-FD91-4024-8786-CC69FEE3ED9B}"/>
            </a:ext>
          </a:extLst>
        </xdr:cNvPr>
        <xdr:cNvSpPr/>
      </xdr:nvSpPr>
      <xdr:spPr>
        <a:xfrm>
          <a:off x="161925" y="7105650"/>
          <a:ext cx="5057775" cy="1152525"/>
        </a:xfrm>
        <a:prstGeom prst="irregularSeal1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graficar</a:t>
          </a:r>
          <a:r>
            <a:rPr lang="es-CO" sz="1100" baseline="0"/>
            <a:t> y analizar los resultados de la función</a:t>
          </a:r>
          <a:endParaRPr lang="es-CO" sz="1100"/>
        </a:p>
      </xdr:txBody>
    </xdr:sp>
    <xdr:clientData/>
  </xdr:twoCellAnchor>
  <xdr:twoCellAnchor>
    <xdr:from>
      <xdr:col>0</xdr:col>
      <xdr:colOff>219075</xdr:colOff>
      <xdr:row>62</xdr:row>
      <xdr:rowOff>66675</xdr:rowOff>
    </xdr:from>
    <xdr:to>
      <xdr:col>4</xdr:col>
      <xdr:colOff>1085850</xdr:colOff>
      <xdr:row>68</xdr:row>
      <xdr:rowOff>76200</xdr:rowOff>
    </xdr:to>
    <xdr:sp macro="" textlink="">
      <xdr:nvSpPr>
        <xdr:cNvPr id="40" name="Explosión: 8 puntos 39">
          <a:extLst>
            <a:ext uri="{FF2B5EF4-FFF2-40B4-BE49-F238E27FC236}">
              <a16:creationId xmlns:a16="http://schemas.microsoft.com/office/drawing/2014/main" id="{5C95536D-3E2A-4B2D-994C-9C17AC299190}"/>
            </a:ext>
          </a:extLst>
        </xdr:cNvPr>
        <xdr:cNvSpPr/>
      </xdr:nvSpPr>
      <xdr:spPr>
        <a:xfrm>
          <a:off x="219075" y="11849100"/>
          <a:ext cx="5057775" cy="1152525"/>
        </a:xfrm>
        <a:prstGeom prst="irregularSeal1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graficar</a:t>
          </a:r>
          <a:r>
            <a:rPr lang="es-CO" sz="1100" baseline="0"/>
            <a:t> y analizar los resultados de la función</a:t>
          </a:r>
          <a:endParaRPr lang="es-CO" sz="1100"/>
        </a:p>
      </xdr:txBody>
    </xdr:sp>
    <xdr:clientData/>
  </xdr:twoCellAnchor>
  <xdr:twoCellAnchor>
    <xdr:from>
      <xdr:col>0</xdr:col>
      <xdr:colOff>0</xdr:colOff>
      <xdr:row>88</xdr:row>
      <xdr:rowOff>0</xdr:rowOff>
    </xdr:from>
    <xdr:to>
      <xdr:col>4</xdr:col>
      <xdr:colOff>866775</xdr:colOff>
      <xdr:row>94</xdr:row>
      <xdr:rowOff>9525</xdr:rowOff>
    </xdr:to>
    <xdr:sp macro="" textlink="">
      <xdr:nvSpPr>
        <xdr:cNvPr id="41" name="Explosión: 8 puntos 40">
          <a:extLst>
            <a:ext uri="{FF2B5EF4-FFF2-40B4-BE49-F238E27FC236}">
              <a16:creationId xmlns:a16="http://schemas.microsoft.com/office/drawing/2014/main" id="{5641BEA9-8748-4592-8F7B-AE85BAFE0C30}"/>
            </a:ext>
          </a:extLst>
        </xdr:cNvPr>
        <xdr:cNvSpPr/>
      </xdr:nvSpPr>
      <xdr:spPr>
        <a:xfrm>
          <a:off x="0" y="16735425"/>
          <a:ext cx="5057775" cy="1152525"/>
        </a:xfrm>
        <a:prstGeom prst="irregularSeal1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graficar</a:t>
          </a:r>
          <a:r>
            <a:rPr lang="es-CO" sz="1100" baseline="0"/>
            <a:t> y analizar los resultados de la función</a:t>
          </a:r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0E9AD-506E-4A02-9849-CF519A6ECA0B}">
  <dimension ref="A1:Z86"/>
  <sheetViews>
    <sheetView tabSelected="1" workbookViewId="0">
      <selection activeCell="K10" sqref="K10"/>
    </sheetView>
  </sheetViews>
  <sheetFormatPr baseColWidth="10" defaultRowHeight="15" x14ac:dyDescent="0.25"/>
  <cols>
    <col min="1" max="1" width="17.42578125" customWidth="1"/>
    <col min="2" max="2" width="14.42578125" customWidth="1"/>
    <col min="3" max="3" width="15.85546875" bestFit="1" customWidth="1"/>
    <col min="4" max="4" width="15.140625" bestFit="1" customWidth="1"/>
    <col min="5" max="5" width="17.140625" bestFit="1" customWidth="1"/>
    <col min="6" max="7" width="17.140625" customWidth="1"/>
    <col min="8" max="8" width="18.85546875" customWidth="1"/>
  </cols>
  <sheetData>
    <row r="1" spans="1:26" ht="15" customHeight="1" x14ac:dyDescent="0.25">
      <c r="A1" s="25" t="s">
        <v>0</v>
      </c>
      <c r="B1" s="26"/>
      <c r="C1" s="26"/>
      <c r="D1" s="26"/>
      <c r="E1" s="26"/>
      <c r="F1" s="26"/>
      <c r="G1" s="26"/>
      <c r="H1" s="26"/>
      <c r="I1" s="17" t="s">
        <v>19</v>
      </c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14.45" customHeight="1" x14ac:dyDescent="0.25">
      <c r="A2" s="1"/>
      <c r="B2" s="1"/>
      <c r="C2" s="1"/>
      <c r="D2" s="1"/>
      <c r="E2" s="1"/>
      <c r="F2" s="27" t="s">
        <v>36</v>
      </c>
      <c r="G2" s="28"/>
      <c r="H2" s="29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spans="1:26" x14ac:dyDescent="0.25">
      <c r="A3" s="18" t="s">
        <v>1</v>
      </c>
      <c r="B3" s="18"/>
      <c r="C3" s="10" t="s">
        <v>8</v>
      </c>
      <c r="D3" s="10" t="s">
        <v>9</v>
      </c>
      <c r="E3" s="10" t="s">
        <v>10</v>
      </c>
      <c r="F3" s="30"/>
      <c r="G3" s="31"/>
      <c r="H3" s="32"/>
    </row>
    <row r="4" spans="1:26" x14ac:dyDescent="0.25">
      <c r="A4" s="1" t="s">
        <v>32</v>
      </c>
      <c r="B4" s="1"/>
      <c r="C4" s="9" t="s">
        <v>13</v>
      </c>
      <c r="D4" s="9" t="s">
        <v>14</v>
      </c>
      <c r="E4" s="9" t="s">
        <v>15</v>
      </c>
      <c r="F4" s="9" t="s">
        <v>13</v>
      </c>
      <c r="G4" s="9" t="s">
        <v>14</v>
      </c>
      <c r="H4" s="9" t="s">
        <v>15</v>
      </c>
    </row>
    <row r="5" spans="1:26" x14ac:dyDescent="0.25">
      <c r="A5" s="19" t="s">
        <v>33</v>
      </c>
      <c r="B5" s="20"/>
      <c r="C5" s="12">
        <v>20000</v>
      </c>
      <c r="D5" s="12">
        <f>C5*50%+C5</f>
        <v>30000</v>
      </c>
      <c r="E5" s="12">
        <f>(C5+D5)*10%+(C5+D5)</f>
        <v>55000</v>
      </c>
      <c r="F5" s="12"/>
      <c r="G5" s="12"/>
      <c r="H5" s="13"/>
    </row>
    <row r="6" spans="1:26" x14ac:dyDescent="0.25">
      <c r="A6" s="19" t="s">
        <v>34</v>
      </c>
      <c r="B6" s="20"/>
      <c r="C6" s="12">
        <f>C5*10%+C5</f>
        <v>22000</v>
      </c>
      <c r="D6" s="12">
        <f>C6*50%+C6</f>
        <v>33000</v>
      </c>
      <c r="E6" s="12">
        <f>(C6+D6)*10%+(C6+D6)</f>
        <v>60500</v>
      </c>
      <c r="F6" s="12"/>
      <c r="G6" s="12"/>
      <c r="H6" s="13"/>
    </row>
    <row r="7" spans="1:26" x14ac:dyDescent="0.25">
      <c r="A7" s="19" t="s">
        <v>35</v>
      </c>
      <c r="B7" s="20"/>
      <c r="C7" s="12">
        <f>C6-C6*15%</f>
        <v>18700</v>
      </c>
      <c r="D7" s="12">
        <f>C7*50%+C7</f>
        <v>28050</v>
      </c>
      <c r="E7" s="12">
        <f>(C7+D7)*10%+(C7+D7)</f>
        <v>51425</v>
      </c>
      <c r="F7" s="12"/>
      <c r="G7" s="12"/>
      <c r="H7" s="13"/>
    </row>
    <row r="8" spans="1:26" x14ac:dyDescent="0.25">
      <c r="A8" s="2" t="s">
        <v>6</v>
      </c>
      <c r="B8" s="1"/>
      <c r="C8" s="1">
        <f>C11*50%+C11</f>
        <v>91050</v>
      </c>
      <c r="D8" s="1">
        <f>D11*30%+D11</f>
        <v>118365</v>
      </c>
      <c r="E8" s="1">
        <f>E11*12%+E11</f>
        <v>186956</v>
      </c>
      <c r="F8" s="1"/>
      <c r="G8" s="1"/>
      <c r="H8" s="1"/>
    </row>
    <row r="9" spans="1:26" x14ac:dyDescent="0.25">
      <c r="A9" s="2" t="s">
        <v>7</v>
      </c>
      <c r="B9" s="1"/>
      <c r="C9" s="4">
        <f>C13</f>
        <v>0.66666666666666674</v>
      </c>
      <c r="D9" s="4">
        <f>D13</f>
        <v>0.76923076923076916</v>
      </c>
      <c r="E9" s="4">
        <f>E13</f>
        <v>0.8928571428571429</v>
      </c>
      <c r="F9" s="4"/>
      <c r="G9" s="4"/>
      <c r="H9" s="1"/>
    </row>
    <row r="10" spans="1:26" x14ac:dyDescent="0.25">
      <c r="C10" s="5"/>
    </row>
    <row r="11" spans="1:26" x14ac:dyDescent="0.25">
      <c r="B11" t="s">
        <v>11</v>
      </c>
      <c r="C11" s="6">
        <f>SUM(C5:C7)</f>
        <v>60700</v>
      </c>
      <c r="D11" s="6">
        <f>SUM(D5:D7)</f>
        <v>91050</v>
      </c>
      <c r="E11" s="6">
        <f>SUM(E5:E7)</f>
        <v>166925</v>
      </c>
      <c r="F11" s="6"/>
      <c r="G11" s="6"/>
    </row>
    <row r="12" spans="1:26" x14ac:dyDescent="0.25">
      <c r="B12" t="s">
        <v>12</v>
      </c>
      <c r="C12">
        <f>C8</f>
        <v>91050</v>
      </c>
      <c r="D12">
        <f>D8</f>
        <v>118365</v>
      </c>
      <c r="E12">
        <f>E8</f>
        <v>186956</v>
      </c>
    </row>
    <row r="13" spans="1:26" x14ac:dyDescent="0.25">
      <c r="B13" t="s">
        <v>7</v>
      </c>
      <c r="C13" s="5">
        <f>C11*100/C12/100</f>
        <v>0.66666666666666674</v>
      </c>
      <c r="D13" s="5">
        <f>D11*100/D12/100</f>
        <v>0.76923076923076916</v>
      </c>
      <c r="E13" s="5">
        <f>E11*100/E12/100</f>
        <v>0.8928571428571429</v>
      </c>
      <c r="F13" s="5"/>
      <c r="G13" s="5"/>
    </row>
    <row r="22" spans="1:26" ht="14.45" customHeight="1" x14ac:dyDescent="0.25">
      <c r="A22" s="33" t="s">
        <v>16</v>
      </c>
      <c r="B22" s="34"/>
      <c r="C22" s="34"/>
      <c r="D22" s="34"/>
      <c r="E22" s="34"/>
      <c r="F22" s="34"/>
      <c r="G22" s="34"/>
      <c r="H22" s="35"/>
      <c r="I22" s="21" t="s">
        <v>23</v>
      </c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</row>
    <row r="23" spans="1:26" x14ac:dyDescent="0.25">
      <c r="A23" s="1"/>
      <c r="B23" s="1"/>
      <c r="C23" s="1"/>
      <c r="D23" s="1"/>
      <c r="E23" s="1"/>
      <c r="F23" s="27" t="s">
        <v>36</v>
      </c>
      <c r="G23" s="28"/>
      <c r="H23" s="29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</row>
    <row r="24" spans="1:26" x14ac:dyDescent="0.25">
      <c r="A24" s="18" t="s">
        <v>1</v>
      </c>
      <c r="B24" s="18"/>
      <c r="C24" s="1" t="s">
        <v>8</v>
      </c>
      <c r="D24" s="1" t="s">
        <v>9</v>
      </c>
      <c r="E24" s="1" t="s">
        <v>10</v>
      </c>
      <c r="F24" s="36"/>
      <c r="G24" s="37"/>
      <c r="H24" s="38"/>
    </row>
    <row r="25" spans="1:26" x14ac:dyDescent="0.25">
      <c r="A25" s="1" t="s">
        <v>2</v>
      </c>
      <c r="B25" s="1"/>
      <c r="C25" s="2" t="s">
        <v>22</v>
      </c>
      <c r="D25" s="2" t="s">
        <v>20</v>
      </c>
      <c r="E25" s="2" t="s">
        <v>21</v>
      </c>
      <c r="F25" s="2" t="s">
        <v>22</v>
      </c>
      <c r="G25" s="2" t="s">
        <v>20</v>
      </c>
      <c r="H25" s="2" t="s">
        <v>21</v>
      </c>
    </row>
    <row r="26" spans="1:26" x14ac:dyDescent="0.25">
      <c r="A26" s="2" t="s">
        <v>3</v>
      </c>
      <c r="B26" s="1"/>
      <c r="C26" s="3">
        <v>45</v>
      </c>
      <c r="D26" s="3">
        <f>C26*10%+C26</f>
        <v>49.5</v>
      </c>
      <c r="E26" s="3">
        <f>D26-D26*30%</f>
        <v>34.65</v>
      </c>
      <c r="F26" s="3"/>
      <c r="G26" s="3"/>
      <c r="H26" s="1"/>
    </row>
    <row r="27" spans="1:26" x14ac:dyDescent="0.25">
      <c r="A27" s="2" t="s">
        <v>4</v>
      </c>
      <c r="B27" s="1"/>
      <c r="C27" s="3">
        <f>C26*5%+C26</f>
        <v>47.25</v>
      </c>
      <c r="D27" s="3">
        <f>C27-C27*10%</f>
        <v>42.524999999999999</v>
      </c>
      <c r="E27" s="3">
        <f>D27-D27*30%</f>
        <v>29.767499999999998</v>
      </c>
      <c r="F27" s="3"/>
      <c r="G27" s="3"/>
      <c r="H27" s="1"/>
    </row>
    <row r="28" spans="1:26" x14ac:dyDescent="0.25">
      <c r="A28" s="2" t="s">
        <v>5</v>
      </c>
      <c r="B28" s="1"/>
      <c r="C28" s="3">
        <f>C27*5%+C27</f>
        <v>49.612499999999997</v>
      </c>
      <c r="D28" s="3">
        <f>C28*10%+C28</f>
        <v>54.573749999999997</v>
      </c>
      <c r="E28" s="3">
        <f>D28-D28*30%</f>
        <v>38.201625</v>
      </c>
      <c r="F28" s="3"/>
      <c r="G28" s="3"/>
      <c r="H28" s="1"/>
    </row>
    <row r="29" spans="1:26" x14ac:dyDescent="0.25">
      <c r="A29" s="2" t="s">
        <v>6</v>
      </c>
      <c r="B29" s="1"/>
      <c r="C29" s="3">
        <f>C32*5%+C32</f>
        <v>148.955625</v>
      </c>
      <c r="D29" s="3">
        <f>D32*10%+D32</f>
        <v>161.25862499999999</v>
      </c>
      <c r="E29" s="3">
        <f>E32*30%+E32</f>
        <v>133.40486249999998</v>
      </c>
      <c r="F29" s="3"/>
      <c r="G29" s="3"/>
      <c r="H29" s="1"/>
    </row>
    <row r="30" spans="1:26" x14ac:dyDescent="0.25">
      <c r="A30" s="2" t="s">
        <v>7</v>
      </c>
      <c r="B30" s="1"/>
      <c r="C30" s="4">
        <f>C34</f>
        <v>0.95238095238095255</v>
      </c>
      <c r="D30" s="4">
        <f>D34</f>
        <v>0.90909090909090906</v>
      </c>
      <c r="E30" s="4">
        <f>E34</f>
        <v>0.76923076923076938</v>
      </c>
      <c r="F30" s="4"/>
      <c r="G30" s="4"/>
      <c r="H30" s="1"/>
    </row>
    <row r="31" spans="1:26" x14ac:dyDescent="0.25">
      <c r="C31" s="5"/>
    </row>
    <row r="32" spans="1:26" x14ac:dyDescent="0.25">
      <c r="B32" t="s">
        <v>11</v>
      </c>
      <c r="C32" s="6">
        <f>SUM(C26:C28)</f>
        <v>141.86250000000001</v>
      </c>
      <c r="D32" s="6">
        <f>SUM(D26:D28)</f>
        <v>146.59875</v>
      </c>
      <c r="E32" s="6">
        <f>SUM(E26:E28)</f>
        <v>102.619125</v>
      </c>
      <c r="F32" s="6"/>
      <c r="G32" s="6"/>
    </row>
    <row r="33" spans="1:26" x14ac:dyDescent="0.25">
      <c r="B33" t="s">
        <v>12</v>
      </c>
      <c r="C33" s="6">
        <f>C29</f>
        <v>148.955625</v>
      </c>
      <c r="D33" s="6">
        <f>D29</f>
        <v>161.25862499999999</v>
      </c>
      <c r="E33" s="6">
        <f>E29</f>
        <v>133.40486249999998</v>
      </c>
      <c r="F33" s="6"/>
      <c r="G33" s="6"/>
    </row>
    <row r="34" spans="1:26" x14ac:dyDescent="0.25">
      <c r="B34" t="s">
        <v>7</v>
      </c>
      <c r="C34" s="5">
        <f>C32*100/C33/100</f>
        <v>0.95238095238095255</v>
      </c>
      <c r="D34" s="5">
        <f t="shared" ref="D34:E34" si="0">D32*100/D33/100</f>
        <v>0.90909090909090906</v>
      </c>
      <c r="E34" s="5">
        <f t="shared" si="0"/>
        <v>0.76923076923076938</v>
      </c>
      <c r="F34" s="5"/>
      <c r="G34" s="5"/>
    </row>
    <row r="40" spans="1:26" ht="15" customHeight="1" x14ac:dyDescent="0.25"/>
    <row r="41" spans="1:26" ht="15" customHeight="1" x14ac:dyDescent="0.25"/>
    <row r="42" spans="1:26" ht="15" customHeight="1" x14ac:dyDescent="0.25"/>
    <row r="43" spans="1:26" ht="15" customHeight="1" x14ac:dyDescent="0.25"/>
    <row r="48" spans="1:26" ht="14.45" customHeight="1" x14ac:dyDescent="0.25">
      <c r="A48" s="42" t="s">
        <v>17</v>
      </c>
      <c r="B48" s="43"/>
      <c r="C48" s="43"/>
      <c r="D48" s="43"/>
      <c r="E48" s="43"/>
      <c r="F48" s="43"/>
      <c r="G48" s="43"/>
      <c r="H48" s="43"/>
      <c r="I48" s="22" t="s">
        <v>27</v>
      </c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 spans="1:26" x14ac:dyDescent="0.25">
      <c r="A49" s="1"/>
      <c r="B49" s="1"/>
      <c r="C49" s="11">
        <v>0.1</v>
      </c>
      <c r="D49" s="11">
        <v>0.3</v>
      </c>
      <c r="E49" s="11">
        <v>-0.3</v>
      </c>
      <c r="F49" s="39" t="s">
        <v>36</v>
      </c>
      <c r="G49" s="40"/>
      <c r="H49" s="41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 spans="1:26" x14ac:dyDescent="0.25">
      <c r="A50" s="7" t="s">
        <v>1</v>
      </c>
      <c r="B50" s="8"/>
      <c r="C50" s="1" t="s">
        <v>8</v>
      </c>
      <c r="D50" s="1" t="s">
        <v>9</v>
      </c>
      <c r="E50" s="1" t="s">
        <v>10</v>
      </c>
      <c r="F50" s="14"/>
      <c r="G50" s="15"/>
      <c r="H50" s="16"/>
    </row>
    <row r="51" spans="1:26" x14ac:dyDescent="0.25">
      <c r="A51" s="1" t="s">
        <v>2</v>
      </c>
      <c r="B51" s="1"/>
      <c r="C51" s="2" t="s">
        <v>26</v>
      </c>
      <c r="D51" s="2" t="s">
        <v>24</v>
      </c>
      <c r="E51" s="2" t="s">
        <v>25</v>
      </c>
      <c r="F51" s="2" t="s">
        <v>26</v>
      </c>
      <c r="G51" s="2" t="s">
        <v>24</v>
      </c>
      <c r="H51" s="2" t="s">
        <v>25</v>
      </c>
    </row>
    <row r="52" spans="1:26" x14ac:dyDescent="0.25">
      <c r="A52" s="2" t="s">
        <v>3</v>
      </c>
      <c r="B52" s="1"/>
      <c r="C52" s="3">
        <v>95</v>
      </c>
      <c r="D52" s="3">
        <f>C52*30%+C52</f>
        <v>123.5</v>
      </c>
      <c r="E52" s="3">
        <f>D52-D52*30%</f>
        <v>86.45</v>
      </c>
      <c r="F52" s="3"/>
      <c r="G52" s="3"/>
      <c r="H52" s="1"/>
    </row>
    <row r="53" spans="1:26" x14ac:dyDescent="0.25">
      <c r="A53" s="2" t="s">
        <v>4</v>
      </c>
      <c r="B53" s="1"/>
      <c r="C53" s="3">
        <f>C52*10%+C52</f>
        <v>104.5</v>
      </c>
      <c r="D53" s="3">
        <f>C53*30%+C53</f>
        <v>135.85</v>
      </c>
      <c r="E53" s="3">
        <f>D53-D53*30%</f>
        <v>95.094999999999999</v>
      </c>
      <c r="F53" s="3"/>
      <c r="G53" s="3"/>
      <c r="H53" s="1"/>
    </row>
    <row r="54" spans="1:26" x14ac:dyDescent="0.25">
      <c r="A54" s="2" t="s">
        <v>5</v>
      </c>
      <c r="B54" s="1"/>
      <c r="C54" s="3">
        <f>C53*10%+C53</f>
        <v>114.95</v>
      </c>
      <c r="D54" s="3">
        <f>C54*30%+C54</f>
        <v>149.435</v>
      </c>
      <c r="E54" s="3">
        <f>D54-D54*30%</f>
        <v>104.6045</v>
      </c>
      <c r="F54" s="3"/>
      <c r="G54" s="3"/>
      <c r="H54" s="1"/>
    </row>
    <row r="55" spans="1:26" x14ac:dyDescent="0.25">
      <c r="A55" s="2" t="s">
        <v>6</v>
      </c>
      <c r="B55" s="1"/>
      <c r="C55" s="3">
        <f>C58*10%+C58</f>
        <v>345.89499999999998</v>
      </c>
      <c r="D55" s="3">
        <f>D58*30%+D58</f>
        <v>531.42050000000006</v>
      </c>
      <c r="E55" s="3">
        <f>E58*30%+E58</f>
        <v>371.99435</v>
      </c>
      <c r="F55" s="3"/>
      <c r="G55" s="3"/>
      <c r="H55" s="1"/>
    </row>
    <row r="56" spans="1:26" x14ac:dyDescent="0.25">
      <c r="A56" s="2" t="s">
        <v>7</v>
      </c>
      <c r="B56" s="1"/>
      <c r="C56" s="4">
        <f>C60</f>
        <v>0.90909090909090917</v>
      </c>
      <c r="D56" s="4">
        <f>D60</f>
        <v>0.76923076923076916</v>
      </c>
      <c r="E56" s="4">
        <f>E60</f>
        <v>0.76923076923076916</v>
      </c>
      <c r="F56" s="4"/>
      <c r="G56" s="4"/>
      <c r="H56" s="1"/>
    </row>
    <row r="57" spans="1:26" x14ac:dyDescent="0.25">
      <c r="C57" s="5"/>
    </row>
    <row r="58" spans="1:26" x14ac:dyDescent="0.25">
      <c r="B58" t="s">
        <v>11</v>
      </c>
      <c r="C58" s="6">
        <f>SUM(C52:C54)</f>
        <v>314.45</v>
      </c>
      <c r="D58" s="6">
        <f>SUM(D52:D54)</f>
        <v>408.78500000000003</v>
      </c>
      <c r="E58" s="6">
        <f>SUM(E52:E54)</f>
        <v>286.14949999999999</v>
      </c>
      <c r="F58" s="6"/>
      <c r="G58" s="6"/>
    </row>
    <row r="59" spans="1:26" x14ac:dyDescent="0.25">
      <c r="B59" t="s">
        <v>12</v>
      </c>
      <c r="C59" s="6">
        <f>C55</f>
        <v>345.89499999999998</v>
      </c>
      <c r="D59" s="6">
        <f>D55</f>
        <v>531.42050000000006</v>
      </c>
      <c r="E59" s="6">
        <f>E55</f>
        <v>371.99435</v>
      </c>
      <c r="F59" s="6"/>
      <c r="G59" s="6"/>
    </row>
    <row r="60" spans="1:26" x14ac:dyDescent="0.25">
      <c r="B60" t="s">
        <v>7</v>
      </c>
      <c r="C60" s="5">
        <f>C58*100/C59/100</f>
        <v>0.90909090909090917</v>
      </c>
      <c r="D60" s="5">
        <f>D58*100/D59/100</f>
        <v>0.76923076923076916</v>
      </c>
      <c r="E60" s="5">
        <f>E58*100/E59/100</f>
        <v>0.76923076923076916</v>
      </c>
      <c r="F60" s="5"/>
      <c r="G60" s="5"/>
    </row>
    <row r="74" spans="1:26" ht="15.6" customHeight="1" x14ac:dyDescent="0.25">
      <c r="A74" s="47" t="s">
        <v>18</v>
      </c>
      <c r="B74" s="48"/>
      <c r="C74" s="48"/>
      <c r="D74" s="48"/>
      <c r="E74" s="48"/>
      <c r="F74" s="48"/>
      <c r="G74" s="48"/>
      <c r="H74" s="49"/>
      <c r="I74" s="23" t="s">
        <v>31</v>
      </c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</row>
    <row r="75" spans="1:26" ht="15.6" customHeight="1" x14ac:dyDescent="0.25">
      <c r="A75" s="1"/>
      <c r="B75" s="1"/>
      <c r="C75" s="11">
        <v>0.1</v>
      </c>
      <c r="D75" s="11">
        <v>0.02</v>
      </c>
      <c r="E75" s="11">
        <v>0.12</v>
      </c>
      <c r="F75" s="44" t="s">
        <v>36</v>
      </c>
      <c r="G75" s="45"/>
      <c r="H75" s="46"/>
      <c r="I75" s="23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</row>
    <row r="76" spans="1:26" x14ac:dyDescent="0.25">
      <c r="A76" s="7" t="s">
        <v>1</v>
      </c>
      <c r="B76" s="8"/>
      <c r="C76" s="1" t="s">
        <v>8</v>
      </c>
      <c r="D76" s="1" t="s">
        <v>9</v>
      </c>
      <c r="E76" s="1" t="s">
        <v>10</v>
      </c>
      <c r="F76" s="14"/>
      <c r="G76" s="15"/>
      <c r="H76" s="16"/>
    </row>
    <row r="77" spans="1:26" x14ac:dyDescent="0.25">
      <c r="A77" s="1" t="s">
        <v>2</v>
      </c>
      <c r="B77" s="1"/>
      <c r="C77" s="2" t="s">
        <v>28</v>
      </c>
      <c r="D77" s="2" t="s">
        <v>29</v>
      </c>
      <c r="E77" s="2" t="s">
        <v>30</v>
      </c>
      <c r="F77" s="2" t="s">
        <v>28</v>
      </c>
      <c r="G77" s="2" t="s">
        <v>29</v>
      </c>
      <c r="H77" s="2" t="s">
        <v>30</v>
      </c>
    </row>
    <row r="78" spans="1:26" x14ac:dyDescent="0.25">
      <c r="A78" s="2" t="s">
        <v>3</v>
      </c>
      <c r="B78" s="1"/>
      <c r="C78" s="3">
        <v>30</v>
      </c>
      <c r="D78" s="1">
        <v>95</v>
      </c>
      <c r="E78" s="3">
        <f>C78*12%+C78</f>
        <v>33.6</v>
      </c>
      <c r="F78" s="3"/>
      <c r="G78" s="3"/>
      <c r="H78" s="1"/>
    </row>
    <row r="79" spans="1:26" x14ac:dyDescent="0.25">
      <c r="A79" s="2" t="s">
        <v>4</v>
      </c>
      <c r="B79" s="1"/>
      <c r="C79" s="3">
        <f>C78*10%+C78</f>
        <v>33</v>
      </c>
      <c r="D79" s="3">
        <f>D78*2%+D78</f>
        <v>96.9</v>
      </c>
      <c r="E79" s="3">
        <f>C79*12%+C79</f>
        <v>36.96</v>
      </c>
      <c r="F79" s="3"/>
      <c r="G79" s="3"/>
      <c r="H79" s="1"/>
    </row>
    <row r="80" spans="1:26" x14ac:dyDescent="0.25">
      <c r="A80" s="2" t="s">
        <v>5</v>
      </c>
      <c r="B80" s="1"/>
      <c r="C80" s="3">
        <f>C79*10%+C79</f>
        <v>36.299999999999997</v>
      </c>
      <c r="D80" s="3">
        <f>D79*2%+D79</f>
        <v>98.838000000000008</v>
      </c>
      <c r="E80" s="3">
        <f>C80*12%+C80</f>
        <v>40.655999999999999</v>
      </c>
      <c r="F80" s="3"/>
      <c r="G80" s="3"/>
      <c r="H80" s="1"/>
    </row>
    <row r="81" spans="1:8" x14ac:dyDescent="0.25">
      <c r="A81" s="2" t="s">
        <v>6</v>
      </c>
      <c r="B81" s="1"/>
      <c r="C81" s="3">
        <f>C84*10%+C84</f>
        <v>109.22999999999999</v>
      </c>
      <c r="D81" s="3">
        <f>D84*2%+D84</f>
        <v>296.55275999999998</v>
      </c>
      <c r="E81" s="3">
        <f>E84*12%+E84</f>
        <v>124.56192000000001</v>
      </c>
      <c r="F81" s="3"/>
      <c r="G81" s="3"/>
      <c r="H81" s="1"/>
    </row>
    <row r="82" spans="1:8" x14ac:dyDescent="0.25">
      <c r="A82" s="2" t="s">
        <v>7</v>
      </c>
      <c r="B82" s="1"/>
      <c r="C82" s="4">
        <f>C86</f>
        <v>0.90909090909090917</v>
      </c>
      <c r="D82" s="4">
        <f>D86</f>
        <v>0.98039215686274517</v>
      </c>
      <c r="E82" s="4">
        <f>E86</f>
        <v>0.89285714285714279</v>
      </c>
      <c r="F82" s="4"/>
      <c r="G82" s="4"/>
      <c r="H82" s="1"/>
    </row>
    <row r="83" spans="1:8" x14ac:dyDescent="0.25">
      <c r="C83" s="5"/>
    </row>
    <row r="84" spans="1:8" x14ac:dyDescent="0.25">
      <c r="B84" t="s">
        <v>11</v>
      </c>
      <c r="C84" s="6">
        <f>SUM(C78:C80)</f>
        <v>99.3</v>
      </c>
      <c r="D84" s="6">
        <f>SUM(D78:D80)</f>
        <v>290.738</v>
      </c>
      <c r="E84" s="6">
        <f>SUM(E78:E80)</f>
        <v>111.21600000000001</v>
      </c>
      <c r="F84" s="6"/>
      <c r="G84" s="6"/>
    </row>
    <row r="85" spans="1:8" x14ac:dyDescent="0.25">
      <c r="B85" t="s">
        <v>12</v>
      </c>
      <c r="C85" s="6">
        <f>C81</f>
        <v>109.22999999999999</v>
      </c>
      <c r="D85" s="6">
        <f>D81</f>
        <v>296.55275999999998</v>
      </c>
      <c r="E85" s="6">
        <f>E81</f>
        <v>124.56192000000001</v>
      </c>
      <c r="F85" s="6"/>
      <c r="G85" s="6"/>
    </row>
    <row r="86" spans="1:8" x14ac:dyDescent="0.25">
      <c r="B86" t="s">
        <v>7</v>
      </c>
      <c r="C86" s="5">
        <f>C84*100/C85/100</f>
        <v>0.90909090909090917</v>
      </c>
      <c r="D86" s="5">
        <f>D84*100/D85/100</f>
        <v>0.98039215686274517</v>
      </c>
      <c r="E86" s="5">
        <f>E84*100/E85/100</f>
        <v>0.89285714285714279</v>
      </c>
      <c r="F86" s="5"/>
      <c r="G86" s="5"/>
    </row>
  </sheetData>
  <mergeCells count="19">
    <mergeCell ref="I22:Z23"/>
    <mergeCell ref="A24:B24"/>
    <mergeCell ref="I48:Z49"/>
    <mergeCell ref="I74:Z75"/>
    <mergeCell ref="F23:H23"/>
    <mergeCell ref="A22:H22"/>
    <mergeCell ref="F24:H24"/>
    <mergeCell ref="F49:H49"/>
    <mergeCell ref="A48:H48"/>
    <mergeCell ref="F75:H75"/>
    <mergeCell ref="A74:H74"/>
    <mergeCell ref="I1:Z2"/>
    <mergeCell ref="A3:B3"/>
    <mergeCell ref="A5:B5"/>
    <mergeCell ref="A6:B6"/>
    <mergeCell ref="A7:B7"/>
    <mergeCell ref="A1:H1"/>
    <mergeCell ref="F2:H2"/>
    <mergeCell ref="F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FUNCION LOGICA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4-01</dc:creator>
  <cp:lastModifiedBy>Jhon Andersson Graciani Pacheco</cp:lastModifiedBy>
  <dcterms:created xsi:type="dcterms:W3CDTF">2014-01-09T19:14:00Z</dcterms:created>
  <dcterms:modified xsi:type="dcterms:W3CDTF">2024-04-29T16:39:56Z</dcterms:modified>
</cp:coreProperties>
</file>