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9"/>
  <workbookPr/>
  <mc:AlternateContent xmlns:mc="http://schemas.openxmlformats.org/markup-compatibility/2006">
    <mc:Choice Requires="x15">
      <x15ac:absPath xmlns:x15ac="http://schemas.microsoft.com/office/spreadsheetml/2010/11/ac" url="C:\Users\disenoydesarrollo\Desktop\hoy\"/>
    </mc:Choice>
  </mc:AlternateContent>
  <xr:revisionPtr revIDLastSave="0" documentId="8_{E4F80C45-3449-43FE-947A-D12A86B88CD8}" xr6:coauthVersionLast="36" xr6:coauthVersionMax="36" xr10:uidLastSave="{00000000-0000-0000-0000-000000000000}"/>
  <bookViews>
    <workbookView xWindow="0" yWindow="0" windowWidth="23040" windowHeight="9060" activeTab="2" xr2:uid="{00000000-000D-0000-FFFF-FFFF00000000}"/>
  </bookViews>
  <sheets>
    <sheet name="CMI" sheetId="2" r:id="rId1"/>
    <sheet name="CRM" sheetId="3" r:id="rId2"/>
    <sheet name="ESTRATEGIAS" sheetId="4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6" i="2" l="1"/>
  <c r="E76" i="2"/>
  <c r="E17" i="4"/>
  <c r="G71" i="2"/>
  <c r="E55" i="2"/>
  <c r="E17" i="2"/>
  <c r="G85" i="4" l="1"/>
  <c r="G87" i="4" s="1"/>
  <c r="G83" i="4" s="1"/>
  <c r="F85" i="4"/>
  <c r="F87" i="4" s="1"/>
  <c r="F83" i="4" s="1"/>
  <c r="E85" i="4"/>
  <c r="E87" i="4" s="1"/>
  <c r="E83" i="4" s="1"/>
  <c r="G63" i="4"/>
  <c r="G65" i="4" s="1"/>
  <c r="G61" i="4" s="1"/>
  <c r="F63" i="4"/>
  <c r="F65" i="4" s="1"/>
  <c r="F61" i="4" s="1"/>
  <c r="E63" i="4"/>
  <c r="E65" i="4" s="1"/>
  <c r="E61" i="4" s="1"/>
  <c r="G41" i="4"/>
  <c r="F41" i="4"/>
  <c r="E41" i="4"/>
  <c r="E43" i="4" s="1"/>
  <c r="E39" i="4" s="1"/>
  <c r="D91" i="4" l="1"/>
  <c r="E91" i="4"/>
  <c r="C91" i="4"/>
  <c r="G43" i="4"/>
  <c r="E93" i="4" s="1"/>
  <c r="C93" i="4"/>
  <c r="F43" i="4"/>
  <c r="E13" i="4"/>
  <c r="E15" i="4" s="1"/>
  <c r="F13" i="4"/>
  <c r="F15" i="4" s="1"/>
  <c r="F11" i="4" s="1"/>
  <c r="G13" i="4"/>
  <c r="G15" i="4" s="1"/>
  <c r="G11" i="4" s="1"/>
  <c r="E11" i="4" l="1"/>
  <c r="E18" i="4"/>
  <c r="G39" i="4"/>
  <c r="F39" i="4"/>
  <c r="D93" i="4"/>
  <c r="F51" i="2" l="1"/>
  <c r="F53" i="2" s="1"/>
  <c r="F71" i="2" l="1"/>
  <c r="F73" i="2" s="1"/>
  <c r="F69" i="2" s="1"/>
  <c r="G73" i="2"/>
  <c r="E71" i="2"/>
  <c r="E73" i="2" s="1"/>
  <c r="G51" i="2"/>
  <c r="G53" i="2" s="1"/>
  <c r="E51" i="2"/>
  <c r="E53" i="2" s="1"/>
  <c r="E56" i="2" s="1"/>
  <c r="G69" i="2" l="1"/>
  <c r="E69" i="2"/>
  <c r="E77" i="2" s="1"/>
  <c r="F49" i="2"/>
  <c r="E49" i="2"/>
  <c r="G49" i="2"/>
  <c r="F32" i="2"/>
  <c r="G32" i="2"/>
  <c r="E32" i="2"/>
  <c r="G34" i="2"/>
  <c r="F34" i="2"/>
  <c r="F30" i="2" s="1"/>
  <c r="G13" i="2"/>
  <c r="G15" i="2" s="1"/>
  <c r="F13" i="2"/>
  <c r="F15" i="2" s="1"/>
  <c r="F11" i="2" s="1"/>
  <c r="E13" i="2"/>
  <c r="E15" i="2" l="1"/>
  <c r="E11" i="2" s="1"/>
  <c r="E34" i="2"/>
  <c r="E37" i="2" s="1"/>
  <c r="G30" i="2"/>
  <c r="G11" i="2"/>
  <c r="E18" i="2"/>
  <c r="E30" i="2" l="1"/>
</calcChain>
</file>

<file path=xl/sharedStrings.xml><?xml version="1.0" encoding="utf-8"?>
<sst xmlns="http://schemas.openxmlformats.org/spreadsheetml/2006/main" count="329" uniqueCount="137">
  <si>
    <t xml:space="preserve">NOMBRE DEL INDICADOR </t>
  </si>
  <si>
    <t>Indicador 1</t>
  </si>
  <si>
    <t>Idicador 3</t>
  </si>
  <si>
    <t>Indicador 3</t>
  </si>
  <si>
    <t>Ventas</t>
  </si>
  <si>
    <t>Meta</t>
  </si>
  <si>
    <t>Conseguido</t>
  </si>
  <si>
    <t>Metas</t>
  </si>
  <si>
    <t>FINANCIERA</t>
  </si>
  <si>
    <t>PROCESOS</t>
  </si>
  <si>
    <t>RECURSOS</t>
  </si>
  <si>
    <t>Inversion</t>
  </si>
  <si>
    <t>ganancias</t>
  </si>
  <si>
    <t>Año 2013</t>
  </si>
  <si>
    <t>Año 2012</t>
  </si>
  <si>
    <t>Año 2011</t>
  </si>
  <si>
    <t xml:space="preserve">Años </t>
  </si>
  <si>
    <t>CLIENTES</t>
  </si>
  <si>
    <t>Satisfaccion</t>
  </si>
  <si>
    <t>Fidelizacion</t>
  </si>
  <si>
    <t>Encuesta</t>
  </si>
  <si>
    <t>Total años</t>
  </si>
  <si>
    <t xml:space="preserve">Total años </t>
  </si>
  <si>
    <t>Tecnologia</t>
  </si>
  <si>
    <t>Administracion</t>
  </si>
  <si>
    <t>ADN</t>
  </si>
  <si>
    <t>Capacitacion</t>
  </si>
  <si>
    <t>Motivacion</t>
  </si>
  <si>
    <t>Eficiencia</t>
  </si>
  <si>
    <t>Customer Relationship Management  - CRM -</t>
  </si>
  <si>
    <t>BASE DE DATOS DE CLIENTES</t>
  </si>
  <si>
    <t>Reg.</t>
  </si>
  <si>
    <t>Id_Cliente</t>
  </si>
  <si>
    <t>Nombre del Cliente</t>
  </si>
  <si>
    <t>Apellidos del Cliente</t>
  </si>
  <si>
    <t>Dirección del Cliente</t>
  </si>
  <si>
    <t>Teléfono Casa</t>
  </si>
  <si>
    <t>Teléfono Móvil</t>
  </si>
  <si>
    <t>Empresa donde labora</t>
  </si>
  <si>
    <t>Cargo que desempeña</t>
  </si>
  <si>
    <t>Teléfono Oficina</t>
  </si>
  <si>
    <t>Estado civil</t>
  </si>
  <si>
    <t>E-mail</t>
  </si>
  <si>
    <t>Fecha de Nacimiento</t>
  </si>
  <si>
    <t>Lugar donde reside</t>
  </si>
  <si>
    <t>Ciudad donde reside</t>
  </si>
  <si>
    <t>Zona</t>
  </si>
  <si>
    <t>Producto o servicio que más adquiere</t>
  </si>
  <si>
    <t>Frecuencia en días</t>
  </si>
  <si>
    <t>Nombres  del Contacto</t>
  </si>
  <si>
    <t>Empresa del contacto</t>
  </si>
  <si>
    <t>Cargo</t>
  </si>
  <si>
    <t xml:space="preserve">Teléfono oficina </t>
  </si>
  <si>
    <t xml:space="preserve">Teléfono móvil </t>
  </si>
  <si>
    <t xml:space="preserve">Andres </t>
  </si>
  <si>
    <t>Zapata</t>
  </si>
  <si>
    <t>Matilde</t>
  </si>
  <si>
    <t>Diaz</t>
  </si>
  <si>
    <t xml:space="preserve">Alejandro </t>
  </si>
  <si>
    <t>Toro</t>
  </si>
  <si>
    <t>Marlon</t>
  </si>
  <si>
    <t>Marcos</t>
  </si>
  <si>
    <t>Gomez</t>
  </si>
  <si>
    <t>Sebastian</t>
  </si>
  <si>
    <t>Rios</t>
  </si>
  <si>
    <t xml:space="preserve">Augusto </t>
  </si>
  <si>
    <t>Lopez</t>
  </si>
  <si>
    <t>Felipe</t>
  </si>
  <si>
    <t>Mira</t>
  </si>
  <si>
    <t xml:space="preserve">Vicente </t>
  </si>
  <si>
    <t>Rodas</t>
  </si>
  <si>
    <t xml:space="preserve">Ivan </t>
  </si>
  <si>
    <t>Melendez</t>
  </si>
  <si>
    <t>Bancolombia</t>
  </si>
  <si>
    <t>Zenu</t>
  </si>
  <si>
    <t>Noel</t>
  </si>
  <si>
    <t>Sura</t>
  </si>
  <si>
    <t>Contador</t>
  </si>
  <si>
    <t>Ingeniero</t>
  </si>
  <si>
    <t>Administrador</t>
  </si>
  <si>
    <t>Auditor</t>
  </si>
  <si>
    <t>Cajero</t>
  </si>
  <si>
    <t>Analista</t>
  </si>
  <si>
    <t>Soltero</t>
  </si>
  <si>
    <t>Casado</t>
  </si>
  <si>
    <t>Laureles</t>
  </si>
  <si>
    <t>Poblado</t>
  </si>
  <si>
    <t>Belen</t>
  </si>
  <si>
    <t>Envigado</t>
  </si>
  <si>
    <t>America</t>
  </si>
  <si>
    <t>Medellin</t>
  </si>
  <si>
    <t xml:space="preserve">combo1 gasesoa 22 onzas + 1/4 pollo asado </t>
  </si>
  <si>
    <t>combo1 gasesoa 32 onzas +  medio  pollo asado</t>
  </si>
  <si>
    <t xml:space="preserve">combo1 gasesoa 22 onzas + 1/4 pollo apanado </t>
  </si>
  <si>
    <t>combo1 gasesoa 32 onzas +  medio  pollo apanado</t>
  </si>
  <si>
    <t>combo1 gasesoa 44 onzas +  un pollo asado</t>
  </si>
  <si>
    <t>combo1 gasesoa 44 onzas +  un pollo apanado</t>
  </si>
  <si>
    <t>andreszap@hotmail.com</t>
  </si>
  <si>
    <t>matildedz@gmai.lcom</t>
  </si>
  <si>
    <t>alejotro@hotmail.es</t>
  </si>
  <si>
    <t>marlondiaz@hotmail.com</t>
  </si>
  <si>
    <t>marcogoez@gmail.com</t>
  </si>
  <si>
    <t>sebasr@hotmail.com</t>
  </si>
  <si>
    <t>augustlop@hotmail.com</t>
  </si>
  <si>
    <t>felipmira@hotmail.com</t>
  </si>
  <si>
    <t>vicentrods@gmail.com</t>
  </si>
  <si>
    <t>ivanmelendz@hotmail.es</t>
  </si>
  <si>
    <t>Meses</t>
  </si>
  <si>
    <t>enero</t>
  </si>
  <si>
    <t>febrero</t>
  </si>
  <si>
    <t>marzo</t>
  </si>
  <si>
    <t>Antiguos</t>
  </si>
  <si>
    <t>fidelizacion</t>
  </si>
  <si>
    <t xml:space="preserve">Clientes nuevos </t>
  </si>
  <si>
    <t xml:space="preserve">Total meses </t>
  </si>
  <si>
    <t>Año 2014</t>
  </si>
  <si>
    <t>Estrategias para lograr nuestros objetivos</t>
  </si>
  <si>
    <t xml:space="preserve">productos  mas solicitados por mes de Marzo </t>
  </si>
  <si>
    <t xml:space="preserve">productos  mas solicitados por mes de Febrero </t>
  </si>
  <si>
    <t xml:space="preserve">productos  mas solicitados por mes de Enero </t>
  </si>
  <si>
    <t>para atrer clientes nuevos y permanecer con la fidelidad en el mes de enero se genero una estrategia de que los dias de quincena para nuestros clientes estaran al dos 2*1</t>
  </si>
  <si>
    <t>para atrer mas clientes nuevos y permanecer con la fidelidad en el mes de febrero  se genero unos cupones del 30% descuento todos los viernes del mes defebrero .</t>
  </si>
  <si>
    <t xml:space="preserve">para cumplir la meta se genero una estrategia del 10 =1 promocion que consiste en que por el pedido de 10 productos en el mes te damos uno </t>
  </si>
  <si>
    <t xml:space="preserve">Total mes </t>
  </si>
  <si>
    <t xml:space="preserve">Balance por los tres meses </t>
  </si>
  <si>
    <t>Metas a conseguir</t>
  </si>
  <si>
    <t>balancepor los tres meses en %</t>
  </si>
  <si>
    <t>Promedio metas</t>
  </si>
  <si>
    <t>peomedioconseguido</t>
  </si>
  <si>
    <t>promediometas</t>
  </si>
  <si>
    <t>promedioconseguido</t>
  </si>
  <si>
    <t>Año 2015</t>
  </si>
  <si>
    <t>Año 2016</t>
  </si>
  <si>
    <t>Nota: según las encuestas realizadas al 92% de nuestros clientes en el año 2023 dieron una Fidelización del 98%, y los clientes nuevos  con 97%, quiere decir que con estas estadísticas vamos muy bien con muchas expectativas  de seguir adelante con el negocio.</t>
  </si>
  <si>
    <t>Nota: según las encuestas realizadas al 27% de nuestros clientes antiguos en el año 2024 dieron una Fidelización del 28%, y los clientes nuevos  con 19%, quiere decir que con estas estadísticas Debemos afianzar las estrategias para subir esos indicadores y asi continuar con el negocio.</t>
  </si>
  <si>
    <t>Nota: según las encuestas realizadas al 31% de nuestros clientes antiguos en el año 2025 dieron una Fidelización del 33%, y los clientes nuevos  con 31%, quiere decir que con estas estadísticas Debemos afianzar las estrategias para subir esos indicadores y asi continuar con el negocio.</t>
  </si>
  <si>
    <t>Nota: según las encuestas realizadas al 35% de nuestros clientes antiguos en el año  2026 dieron una Fidelización del 37%, y clientes nuevos de  44%, quiere decir que con estas estadísticas vamos a trabajar muy fuerte apuntando a alcanzar % por encima de 80 en los indicadores.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</si>
</sst>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&quot;$&quot;\ * #,##0.00_);_(&quot;$&quot;\ * \(#,##0.00\);_(&quot;$&quot;\ * &quot;-&quot;??_);_(@_)"/>
    <numFmt numFmtId="165" formatCode="_(&quot;$&quot;\ * #,##0_);_(&quot;$&quot;\ * \(#,##0\);_(&quot;$&quot;\ * &quot;-&quot;??_);_(@_)"/>
    <numFmt numFmtId="166" formatCode="&quot;CRM&quot;\ ###"/>
    <numFmt numFmtId="167" formatCode="&quot;Cra&quot;\ ##\ &quot;#&quot;\ \ ##\-##"/>
    <numFmt numFmtId="168" formatCode="###\ ##\ ##"/>
    <numFmt numFmtId="169" formatCode="\(###\)\ ###\ ##\ ##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92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8" xfId="0" applyBorder="1"/>
    <xf numFmtId="0" fontId="0" fillId="0" borderId="6" xfId="0" applyBorder="1"/>
    <xf numFmtId="0" fontId="0" fillId="0" borderId="10" xfId="0" applyBorder="1"/>
    <xf numFmtId="0" fontId="0" fillId="0" borderId="13" xfId="0" applyBorder="1"/>
    <xf numFmtId="0" fontId="0" fillId="0" borderId="1" xfId="0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" xfId="0" applyFont="1" applyBorder="1"/>
    <xf numFmtId="0" fontId="1" fillId="0" borderId="13" xfId="0" applyFont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4" xfId="0" applyNumberFormat="1" applyBorder="1"/>
    <xf numFmtId="3" fontId="0" fillId="0" borderId="8" xfId="0" applyNumberFormat="1" applyBorder="1"/>
    <xf numFmtId="9" fontId="0" fillId="0" borderId="11" xfId="0" applyNumberFormat="1" applyBorder="1"/>
    <xf numFmtId="3" fontId="0" fillId="0" borderId="0" xfId="0" applyNumberFormat="1"/>
    <xf numFmtId="9" fontId="0" fillId="0" borderId="0" xfId="1" applyFont="1"/>
    <xf numFmtId="165" fontId="0" fillId="0" borderId="9" xfId="0" applyNumberFormat="1" applyBorder="1"/>
    <xf numFmtId="165" fontId="0" fillId="0" borderId="4" xfId="0" applyNumberFormat="1" applyBorder="1"/>
    <xf numFmtId="165" fontId="0" fillId="0" borderId="10" xfId="0" applyNumberFormat="1" applyBorder="1"/>
    <xf numFmtId="165" fontId="0" fillId="0" borderId="8" xfId="0" applyNumberFormat="1" applyBorder="1"/>
    <xf numFmtId="164" fontId="0" fillId="0" borderId="0" xfId="0" applyNumberFormat="1"/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17" xfId="0" applyFont="1" applyBorder="1" applyAlignment="1">
      <alignment horizontal="center"/>
    </xf>
    <xf numFmtId="0" fontId="6" fillId="0" borderId="17" xfId="0" applyFont="1" applyBorder="1"/>
    <xf numFmtId="0" fontId="5" fillId="0" borderId="18" xfId="0" applyFont="1" applyBorder="1" applyAlignment="1">
      <alignment horizontal="center"/>
    </xf>
    <xf numFmtId="0" fontId="6" fillId="0" borderId="18" xfId="0" applyFont="1" applyBorder="1"/>
    <xf numFmtId="0" fontId="7" fillId="0" borderId="0" xfId="0" applyFont="1"/>
    <xf numFmtId="166" fontId="6" fillId="0" borderId="17" xfId="0" applyNumberFormat="1" applyFont="1" applyBorder="1"/>
    <xf numFmtId="167" fontId="6" fillId="0" borderId="17" xfId="0" applyNumberFormat="1" applyFont="1" applyBorder="1"/>
    <xf numFmtId="167" fontId="6" fillId="0" borderId="18" xfId="0" applyNumberFormat="1" applyFont="1" applyBorder="1"/>
    <xf numFmtId="168" fontId="6" fillId="0" borderId="17" xfId="0" applyNumberFormat="1" applyFont="1" applyBorder="1"/>
    <xf numFmtId="168" fontId="6" fillId="0" borderId="18" xfId="0" applyNumberFormat="1" applyFont="1" applyBorder="1"/>
    <xf numFmtId="169" fontId="6" fillId="0" borderId="17" xfId="0" applyNumberFormat="1" applyFont="1" applyBorder="1"/>
    <xf numFmtId="169" fontId="6" fillId="0" borderId="18" xfId="0" applyNumberFormat="1" applyFont="1" applyBorder="1"/>
    <xf numFmtId="14" fontId="6" fillId="0" borderId="17" xfId="0" applyNumberFormat="1" applyFont="1" applyBorder="1"/>
    <xf numFmtId="14" fontId="6" fillId="0" borderId="18" xfId="0" applyNumberFormat="1" applyFont="1" applyBorder="1"/>
    <xf numFmtId="0" fontId="8" fillId="0" borderId="17" xfId="2" applyBorder="1"/>
    <xf numFmtId="0" fontId="8" fillId="0" borderId="18" xfId="2" applyBorder="1"/>
    <xf numFmtId="0" fontId="6" fillId="0" borderId="17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0" xfId="0" applyFont="1" applyBorder="1"/>
    <xf numFmtId="0" fontId="6" fillId="0" borderId="17" xfId="0" applyFont="1" applyBorder="1" applyAlignment="1">
      <alignment horizontal="left"/>
    </xf>
    <xf numFmtId="169" fontId="6" fillId="0" borderId="17" xfId="0" applyNumberFormat="1" applyFont="1" applyBorder="1" applyAlignment="1">
      <alignment horizontal="left"/>
    </xf>
    <xf numFmtId="169" fontId="6" fillId="0" borderId="18" xfId="0" applyNumberFormat="1" applyFont="1" applyBorder="1" applyAlignment="1">
      <alignment horizontal="left"/>
    </xf>
    <xf numFmtId="0" fontId="0" fillId="2" borderId="18" xfId="0" applyFill="1" applyBorder="1"/>
    <xf numFmtId="3" fontId="0" fillId="2" borderId="18" xfId="0" applyNumberFormat="1" applyFill="1" applyBorder="1"/>
    <xf numFmtId="9" fontId="0" fillId="2" borderId="18" xfId="1" applyFont="1" applyFill="1" applyBorder="1"/>
    <xf numFmtId="0" fontId="0" fillId="0" borderId="0" xfId="0" applyFill="1" applyAlignment="1">
      <alignment horizontal="center"/>
    </xf>
    <xf numFmtId="0" fontId="1" fillId="2" borderId="18" xfId="0" applyFont="1" applyFill="1" applyBorder="1"/>
    <xf numFmtId="9" fontId="0" fillId="2" borderId="18" xfId="0" applyNumberFormat="1" applyFill="1" applyBorder="1"/>
    <xf numFmtId="0" fontId="0" fillId="0" borderId="0" xfId="0" applyFill="1"/>
    <xf numFmtId="165" fontId="0" fillId="0" borderId="0" xfId="0" applyNumberFormat="1"/>
    <xf numFmtId="9" fontId="0" fillId="0" borderId="0" xfId="0" applyNumberFormat="1"/>
    <xf numFmtId="0" fontId="0" fillId="4" borderId="18" xfId="0" applyFill="1" applyBorder="1"/>
    <xf numFmtId="0" fontId="0" fillId="4" borderId="18" xfId="0" applyFill="1" applyBorder="1" applyAlignment="1">
      <alignment horizontal="center"/>
    </xf>
    <xf numFmtId="0" fontId="1" fillId="4" borderId="18" xfId="0" applyFont="1" applyFill="1" applyBorder="1"/>
    <xf numFmtId="3" fontId="0" fillId="4" borderId="18" xfId="0" applyNumberFormat="1" applyFill="1" applyBorder="1"/>
    <xf numFmtId="9" fontId="0" fillId="4" borderId="18" xfId="0" applyNumberFormat="1" applyFill="1" applyBorder="1"/>
    <xf numFmtId="0" fontId="0" fillId="5" borderId="18" xfId="0" applyFill="1" applyBorder="1"/>
    <xf numFmtId="3" fontId="0" fillId="5" borderId="18" xfId="0" applyNumberFormat="1" applyFill="1" applyBorder="1"/>
    <xf numFmtId="9" fontId="0" fillId="5" borderId="18" xfId="1" applyFont="1" applyFill="1" applyBorder="1"/>
    <xf numFmtId="0" fontId="1" fillId="4" borderId="18" xfId="0" applyFont="1" applyFill="1" applyBorder="1" applyAlignment="1">
      <alignment horizontal="center"/>
    </xf>
    <xf numFmtId="0" fontId="6" fillId="4" borderId="17" xfId="0" applyFont="1" applyFill="1" applyBorder="1"/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3" fillId="0" borderId="1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1" fillId="6" borderId="0" xfId="0" applyFont="1" applyFill="1" applyAlignment="1">
      <alignment horizontal="left" wrapText="1"/>
    </xf>
    <xf numFmtId="0" fontId="0" fillId="4" borderId="18" xfId="0" applyFill="1" applyBorder="1" applyAlignment="1">
      <alignment horizontal="center"/>
    </xf>
    <xf numFmtId="0" fontId="13" fillId="3" borderId="18" xfId="0" applyFont="1" applyFill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9" fillId="3" borderId="18" xfId="0" applyFont="1" applyFill="1" applyBorder="1" applyAlignment="1">
      <alignment horizontal="center" vertical="center" wrapText="1"/>
    </xf>
    <xf numFmtId="0" fontId="12" fillId="3" borderId="18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/>
    </xf>
  </cellXfs>
  <cellStyles count="3">
    <cellStyle name="Hipervínculo" xfId="2" builtinId="8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CMI!$E$6</c:f>
              <c:strCache>
                <c:ptCount val="1"/>
                <c:pt idx="0">
                  <c:v>Inversion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526-4282-82B1-9027E9FA174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526-4282-82B1-9027E9FA174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4526-4282-82B1-9027E9FA174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4526-4282-82B1-9027E9FA174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4526-4282-82B1-9027E9FA174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CMI!$E$7:$E$11</c:f>
              <c:numCache>
                <c:formatCode>_("$"\ * #,##0_);_("$"\ * \(#,##0\);_("$"\ * "-"??_);_(@_)</c:formatCode>
                <c:ptCount val="5"/>
                <c:pt idx="0">
                  <c:v>18000</c:v>
                </c:pt>
                <c:pt idx="1">
                  <c:v>40000</c:v>
                </c:pt>
                <c:pt idx="2">
                  <c:v>60000</c:v>
                </c:pt>
                <c:pt idx="3">
                  <c:v>130000</c:v>
                </c:pt>
                <c:pt idx="4" formatCode="0%">
                  <c:v>0.90769230769230769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526-4282-82B1-9027E9FA17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CMI!$F$6</c:f>
              <c:strCache>
                <c:ptCount val="1"/>
                <c:pt idx="0">
                  <c:v>Ventas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250-4A41-B801-0D07739DEF4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250-4A41-B801-0D07739DEF4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250-4A41-B801-0D07739DEF4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250-4A41-B801-0D07739DEF4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0250-4A41-B801-0D07739DEF4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CMI!$F$7:$F$11</c:f>
              <c:numCache>
                <c:formatCode>_("$"\ * #,##0_);_("$"\ * \(#,##0\);_("$"\ * "-"??_);_(@_)</c:formatCode>
                <c:ptCount val="5"/>
                <c:pt idx="0">
                  <c:v>40000</c:v>
                </c:pt>
                <c:pt idx="1">
                  <c:v>68000</c:v>
                </c:pt>
                <c:pt idx="2">
                  <c:v>98000</c:v>
                </c:pt>
                <c:pt idx="3">
                  <c:v>220000</c:v>
                </c:pt>
                <c:pt idx="4" formatCode="0%">
                  <c:v>0.9363636363636364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250-4A41-B801-0D07739DEF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CMI!$G$6</c:f>
              <c:strCache>
                <c:ptCount val="1"/>
                <c:pt idx="0">
                  <c:v>ganancias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40-42AB-84CA-F36054C1227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A40-42AB-84CA-F36054C1227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A40-42AB-84CA-F36054C1227B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A40-42AB-84CA-F36054C1227B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0A40-42AB-84CA-F36054C1227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CMI!$G$7:$G$11</c:f>
              <c:numCache>
                <c:formatCode>_("$"\ * #,##0_);_("$"\ * \(#,##0\);_("$"\ * "-"??_);_(@_)</c:formatCode>
                <c:ptCount val="5"/>
                <c:pt idx="0">
                  <c:v>28000</c:v>
                </c:pt>
                <c:pt idx="1">
                  <c:v>38000</c:v>
                </c:pt>
                <c:pt idx="2">
                  <c:v>51000</c:v>
                </c:pt>
                <c:pt idx="3">
                  <c:v>118000</c:v>
                </c:pt>
                <c:pt idx="4" formatCode="0%">
                  <c:v>0.99152542372881358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A40-42AB-84CA-F36054C122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CMI!$E$25</c:f>
              <c:strCache>
                <c:ptCount val="1"/>
                <c:pt idx="0">
                  <c:v>Encuesta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8E-487C-8828-4154DD99D7C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A48E-487C-8828-4154DD99D7C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A48E-487C-8828-4154DD99D7C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48E-487C-8828-4154DD99D7C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A48E-487C-8828-4154DD99D7C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CMI!$E$26:$E$30</c:f>
              <c:numCache>
                <c:formatCode>#,##0</c:formatCode>
                <c:ptCount val="5"/>
                <c:pt idx="0">
                  <c:v>40</c:v>
                </c:pt>
                <c:pt idx="1">
                  <c:v>50</c:v>
                </c:pt>
                <c:pt idx="2">
                  <c:v>60</c:v>
                </c:pt>
                <c:pt idx="3" formatCode="General">
                  <c:v>140</c:v>
                </c:pt>
                <c:pt idx="4" formatCode="0%">
                  <c:v>1.0714285714285714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48E-487C-8828-4154DD99D7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CMI!$F$25</c:f>
              <c:strCache>
                <c:ptCount val="1"/>
                <c:pt idx="0">
                  <c:v>Satisfaccion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1F0-4038-B0FD-F44AA66D8E1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1F0-4038-B0FD-F44AA66D8E1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51F0-4038-B0FD-F44AA66D8E1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51F0-4038-B0FD-F44AA66D8E1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51F0-4038-B0FD-F44AA66D8E1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CMI!$F$26:$F$30</c:f>
              <c:numCache>
                <c:formatCode>#,##0</c:formatCode>
                <c:ptCount val="5"/>
                <c:pt idx="0">
                  <c:v>38</c:v>
                </c:pt>
                <c:pt idx="1">
                  <c:v>49</c:v>
                </c:pt>
                <c:pt idx="2">
                  <c:v>60</c:v>
                </c:pt>
                <c:pt idx="3" formatCode="General">
                  <c:v>130</c:v>
                </c:pt>
                <c:pt idx="4" formatCode="0%">
                  <c:v>1.1307692307692307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1F0-4038-B0FD-F44AA66D8E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CMI!$G$25</c:f>
              <c:strCache>
                <c:ptCount val="1"/>
                <c:pt idx="0">
                  <c:v>Fidelizacion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8-4DB8-A74A-98D73B017C5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8-4DB8-A74A-98D73B017C5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8-4DB8-A74A-98D73B017C5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8-4DB8-A74A-98D73B017C5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DF78-4DB8-A74A-98D73B017C5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CMI!$G$26:$G$30</c:f>
              <c:numCache>
                <c:formatCode>#,##0</c:formatCode>
                <c:ptCount val="5"/>
                <c:pt idx="0">
                  <c:v>48</c:v>
                </c:pt>
                <c:pt idx="1">
                  <c:v>60</c:v>
                </c:pt>
                <c:pt idx="2">
                  <c:v>70</c:v>
                </c:pt>
                <c:pt idx="3" formatCode="General">
                  <c:v>111</c:v>
                </c:pt>
                <c:pt idx="4" formatCode="0%">
                  <c:v>1.6036036036036037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F78-4DB8-A74A-98D73B017C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CMI!$E$44</c:f>
              <c:strCache>
                <c:ptCount val="1"/>
                <c:pt idx="0">
                  <c:v>Tecnologia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22B-46EA-A5D0-0DD649302AF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22B-46EA-A5D0-0DD649302AF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C22B-46EA-A5D0-0DD649302AF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C22B-46EA-A5D0-0DD649302AF1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C22B-46EA-A5D0-0DD649302AF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CMI!$E$45:$E$49</c:f>
              <c:numCache>
                <c:formatCode>#,##0</c:formatCode>
                <c:ptCount val="5"/>
                <c:pt idx="0">
                  <c:v>40000</c:v>
                </c:pt>
                <c:pt idx="1">
                  <c:v>58000</c:v>
                </c:pt>
                <c:pt idx="2">
                  <c:v>55000</c:v>
                </c:pt>
                <c:pt idx="3" formatCode="General">
                  <c:v>118000</c:v>
                </c:pt>
                <c:pt idx="4" formatCode="0%">
                  <c:v>1.2966101694915255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22B-46EA-A5D0-0DD649302A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CMI!$F$44</c:f>
              <c:strCache>
                <c:ptCount val="1"/>
                <c:pt idx="0">
                  <c:v>Administracion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13E-4540-B588-8C71D23E89D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13E-4540-B588-8C71D23E89D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B13E-4540-B588-8C71D23E89D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B13E-4540-B588-8C71D23E89D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B13E-4540-B588-8C71D23E89D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CMI!$F$45:$F$49</c:f>
              <c:numCache>
                <c:formatCode>#,##0</c:formatCode>
                <c:ptCount val="5"/>
                <c:pt idx="0">
                  <c:v>25</c:v>
                </c:pt>
                <c:pt idx="1">
                  <c:v>30</c:v>
                </c:pt>
                <c:pt idx="2">
                  <c:v>38</c:v>
                </c:pt>
                <c:pt idx="3" formatCode="General">
                  <c:v>54</c:v>
                </c:pt>
                <c:pt idx="4" formatCode="0%">
                  <c:v>1.7222222222222223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13E-4540-B588-8C71D23E89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CMI!$G$44</c:f>
              <c:strCache>
                <c:ptCount val="1"/>
                <c:pt idx="0">
                  <c:v>ADN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DF1-42B5-95C7-02C0869BEF2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DF1-42B5-95C7-02C0869BEF2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DF1-42B5-95C7-02C0869BEF2A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DF1-42B5-95C7-02C0869BEF2A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3DF1-42B5-95C7-02C0869BEF2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CMI!$G$45:$G$49</c:f>
              <c:numCache>
                <c:formatCode>#,##0</c:formatCode>
                <c:ptCount val="5"/>
                <c:pt idx="0">
                  <c:v>7</c:v>
                </c:pt>
                <c:pt idx="1">
                  <c:v>9</c:v>
                </c:pt>
                <c:pt idx="2">
                  <c:v>11</c:v>
                </c:pt>
                <c:pt idx="3" formatCode="General">
                  <c:v>24</c:v>
                </c:pt>
                <c:pt idx="4" formatCode="0%">
                  <c:v>1.125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DF1-42B5-95C7-02C0869BEF2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CMI!$E$64</c:f>
              <c:strCache>
                <c:ptCount val="1"/>
                <c:pt idx="0">
                  <c:v>Capacitacion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CF9-43B2-AEE7-32DC106FB2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CF9-43B2-AEE7-32DC106FB2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CF9-43B2-AEE7-32DC106FB2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9CF9-43B2-AEE7-32DC106FB2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9CF9-43B2-AEE7-32DC106FB28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CMI!$E$65:$E$69</c:f>
              <c:numCache>
                <c:formatCode>#,##0</c:formatCode>
                <c:ptCount val="5"/>
                <c:pt idx="0">
                  <c:v>60</c:v>
                </c:pt>
                <c:pt idx="1">
                  <c:v>70</c:v>
                </c:pt>
                <c:pt idx="2">
                  <c:v>90</c:v>
                </c:pt>
                <c:pt idx="3" formatCode="General">
                  <c:v>185</c:v>
                </c:pt>
                <c:pt idx="4" formatCode="0%">
                  <c:v>1.1891891891891893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9CF9-43B2-AEE7-32DC106FB2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CMI!$F$64</c:f>
              <c:strCache>
                <c:ptCount val="1"/>
                <c:pt idx="0">
                  <c:v>Motivacion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672-4F7A-87DE-9F9EBA2B651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672-4F7A-87DE-9F9EBA2B651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672-4F7A-87DE-9F9EBA2B651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672-4F7A-87DE-9F9EBA2B651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1672-4F7A-87DE-9F9EBA2B651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CMI!$F$65:$F$69</c:f>
              <c:numCache>
                <c:formatCode>#,##0</c:formatCode>
                <c:ptCount val="5"/>
                <c:pt idx="0">
                  <c:v>60</c:v>
                </c:pt>
                <c:pt idx="1">
                  <c:v>80</c:v>
                </c:pt>
                <c:pt idx="2">
                  <c:v>90</c:v>
                </c:pt>
                <c:pt idx="3" formatCode="General">
                  <c:v>167</c:v>
                </c:pt>
                <c:pt idx="4" formatCode="0%">
                  <c:v>1.3772455089820361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672-4F7A-87DE-9F9EBA2B65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CMI!$G$64</c:f>
              <c:strCache>
                <c:ptCount val="1"/>
                <c:pt idx="0">
                  <c:v>Eficiencia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0DE-4063-83D3-DFB5477C3ED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0DE-4063-83D3-DFB5477C3ED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0DE-4063-83D3-DFB5477C3ED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60DE-4063-83D3-DFB5477C3ED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60DE-4063-83D3-DFB5477C3ED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CMI!$G$65:$G$69</c:f>
              <c:numCache>
                <c:formatCode>#,##0</c:formatCode>
                <c:ptCount val="5"/>
                <c:pt idx="0">
                  <c:v>59</c:v>
                </c:pt>
                <c:pt idx="1">
                  <c:v>88</c:v>
                </c:pt>
                <c:pt idx="2">
                  <c:v>90</c:v>
                </c:pt>
                <c:pt idx="3" formatCode="General">
                  <c:v>192</c:v>
                </c:pt>
                <c:pt idx="4" formatCode="0%">
                  <c:v>1.234375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0DE-4063-83D3-DFB5477C3E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43"/>
    </mc:Choice>
    <mc:Fallback>
      <c:style val="43"/>
    </mc:Fallback>
  </mc:AlternateContent>
  <c:chart>
    <c:title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ESTRATEGIAS!$E$6</c:f>
              <c:strCache>
                <c:ptCount val="1"/>
                <c:pt idx="0">
                  <c:v>Antiguos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ESTRATEGIAS!$E$7:$E$11</c:f>
              <c:numCache>
                <c:formatCode>#,##0</c:formatCode>
                <c:ptCount val="5"/>
                <c:pt idx="0">
                  <c:v>35</c:v>
                </c:pt>
                <c:pt idx="1">
                  <c:v>40</c:v>
                </c:pt>
                <c:pt idx="2">
                  <c:v>45</c:v>
                </c:pt>
                <c:pt idx="3" formatCode="General">
                  <c:v>130</c:v>
                </c:pt>
                <c:pt idx="4" formatCode="0%">
                  <c:v>0.92307692307692302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8A-4F16-85EC-6A81E63AB4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43"/>
    </mc:Choice>
    <mc:Fallback>
      <c:style val="43"/>
    </mc:Fallback>
  </mc:AlternateContent>
  <c:chart>
    <c:title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ESTRATEGIAS!$F$6</c:f>
              <c:strCache>
                <c:ptCount val="1"/>
                <c:pt idx="0">
                  <c:v>fidelizacion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ESTRATEGIAS!$F$7:$F$11</c:f>
              <c:numCache>
                <c:formatCode>#,##0</c:formatCode>
                <c:ptCount val="5"/>
                <c:pt idx="0">
                  <c:v>34</c:v>
                </c:pt>
                <c:pt idx="1">
                  <c:v>39</c:v>
                </c:pt>
                <c:pt idx="2">
                  <c:v>44</c:v>
                </c:pt>
                <c:pt idx="3" formatCode="General">
                  <c:v>120</c:v>
                </c:pt>
                <c:pt idx="4" formatCode="0%">
                  <c:v>0.97499999999999998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6A-460C-A241-161D64726F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43"/>
    </mc:Choice>
    <mc:Fallback>
      <c:style val="43"/>
    </mc:Fallback>
  </mc:AlternateContent>
  <c:chart>
    <c:title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ESTRATEGIAS!$G$6</c:f>
              <c:strCache>
                <c:ptCount val="1"/>
                <c:pt idx="0">
                  <c:v>Clientes nuevos </c:v>
                </c:pt>
              </c:strCache>
            </c:strRef>
          </c:tx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ESTRATEGIAS!$G$7:$G$11</c:f>
              <c:numCache>
                <c:formatCode>#,##0</c:formatCode>
                <c:ptCount val="5"/>
                <c:pt idx="0">
                  <c:v>15</c:v>
                </c:pt>
                <c:pt idx="1">
                  <c:v>25</c:v>
                </c:pt>
                <c:pt idx="2">
                  <c:v>35</c:v>
                </c:pt>
                <c:pt idx="3" formatCode="General">
                  <c:v>80</c:v>
                </c:pt>
                <c:pt idx="4" formatCode="0%">
                  <c:v>0.9375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5C-46C3-AD33-AF2A92048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jpg"/><Relationship Id="rId3" Type="http://schemas.openxmlformats.org/officeDocument/2006/relationships/chart" Target="../charts/chart15.xml"/><Relationship Id="rId7" Type="http://schemas.openxmlformats.org/officeDocument/2006/relationships/image" Target="../media/image4.jpg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6" Type="http://schemas.openxmlformats.org/officeDocument/2006/relationships/image" Target="../media/image3.jpg"/><Relationship Id="rId5" Type="http://schemas.openxmlformats.org/officeDocument/2006/relationships/image" Target="../media/image2.jpg"/><Relationship Id="rId10" Type="http://schemas.openxmlformats.org/officeDocument/2006/relationships/image" Target="../media/image7.jpg"/><Relationship Id="rId4" Type="http://schemas.openxmlformats.org/officeDocument/2006/relationships/image" Target="../media/image1.jpg"/><Relationship Id="rId9" Type="http://schemas.openxmlformats.org/officeDocument/2006/relationships/image" Target="../media/image6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114300</xdr:colOff>
      <xdr:row>1</xdr:row>
      <xdr:rowOff>14287</xdr:rowOff>
    </xdr:from>
    <xdr:to>
      <xdr:col>10</xdr:col>
      <xdr:colOff>76200</xdr:colOff>
      <xdr:row>11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95251</xdr:colOff>
      <xdr:row>1</xdr:row>
      <xdr:rowOff>9524</xdr:rowOff>
    </xdr:from>
    <xdr:to>
      <xdr:col>13</xdr:col>
      <xdr:colOff>66675</xdr:colOff>
      <xdr:row>10</xdr:row>
      <xdr:rowOff>190500</xdr:rowOff>
    </xdr:to>
    <xdr:graphicFrame macro="">
      <xdr:nvGraphicFramePr>
        <xdr:cNvPr id="3" name="Gráfico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104774</xdr:colOff>
      <xdr:row>0</xdr:row>
      <xdr:rowOff>200024</xdr:rowOff>
    </xdr:from>
    <xdr:to>
      <xdr:col>16</xdr:col>
      <xdr:colOff>228599</xdr:colOff>
      <xdr:row>10</xdr:row>
      <xdr:rowOff>180974</xdr:rowOff>
    </xdr:to>
    <xdr:graphicFrame macro="">
      <xdr:nvGraphicFramePr>
        <xdr:cNvPr id="4" name="Gráfico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133350</xdr:colOff>
      <xdr:row>20</xdr:row>
      <xdr:rowOff>19049</xdr:rowOff>
    </xdr:from>
    <xdr:to>
      <xdr:col>10</xdr:col>
      <xdr:colOff>123825</xdr:colOff>
      <xdr:row>29</xdr:row>
      <xdr:rowOff>161924</xdr:rowOff>
    </xdr:to>
    <xdr:graphicFrame macro="">
      <xdr:nvGraphicFramePr>
        <xdr:cNvPr id="5" name="Gráfico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10</xdr:col>
      <xdr:colOff>171450</xdr:colOff>
      <xdr:row>20</xdr:row>
      <xdr:rowOff>23812</xdr:rowOff>
    </xdr:from>
    <xdr:to>
      <xdr:col>13</xdr:col>
      <xdr:colOff>180975</xdr:colOff>
      <xdr:row>29</xdr:row>
      <xdr:rowOff>161925</xdr:rowOff>
    </xdr:to>
    <xdr:graphicFrame macro="">
      <xdr:nvGraphicFramePr>
        <xdr:cNvPr id="6" name="Gráfico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13</xdr:col>
      <xdr:colOff>238124</xdr:colOff>
      <xdr:row>20</xdr:row>
      <xdr:rowOff>19049</xdr:rowOff>
    </xdr:from>
    <xdr:to>
      <xdr:col>16</xdr:col>
      <xdr:colOff>247649</xdr:colOff>
      <xdr:row>29</xdr:row>
      <xdr:rowOff>152400</xdr:rowOff>
    </xdr:to>
    <xdr:graphicFrame macro="">
      <xdr:nvGraphicFramePr>
        <xdr:cNvPr id="7" name="Gráfico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171450</xdr:colOff>
      <xdr:row>38</xdr:row>
      <xdr:rowOff>200024</xdr:rowOff>
    </xdr:from>
    <xdr:to>
      <xdr:col>10</xdr:col>
      <xdr:colOff>323850</xdr:colOff>
      <xdr:row>48</xdr:row>
      <xdr:rowOff>52386</xdr:rowOff>
    </xdr:to>
    <xdr:graphicFrame macro="">
      <xdr:nvGraphicFramePr>
        <xdr:cNvPr id="8" name="Gráfico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10</xdr:col>
      <xdr:colOff>371474</xdr:colOff>
      <xdr:row>38</xdr:row>
      <xdr:rowOff>200024</xdr:rowOff>
    </xdr:from>
    <xdr:to>
      <xdr:col>13</xdr:col>
      <xdr:colOff>666749</xdr:colOff>
      <xdr:row>48</xdr:row>
      <xdr:rowOff>47624</xdr:rowOff>
    </xdr:to>
    <xdr:graphicFrame macro="">
      <xdr:nvGraphicFramePr>
        <xdr:cNvPr id="9" name="Gráfico 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13</xdr:col>
      <xdr:colOff>723900</xdr:colOff>
      <xdr:row>38</xdr:row>
      <xdr:rowOff>185737</xdr:rowOff>
    </xdr:from>
    <xdr:to>
      <xdr:col>17</xdr:col>
      <xdr:colOff>723900</xdr:colOff>
      <xdr:row>48</xdr:row>
      <xdr:rowOff>47625</xdr:rowOff>
    </xdr:to>
    <xdr:graphicFrame macro="">
      <xdr:nvGraphicFramePr>
        <xdr:cNvPr id="10" name="Gráfico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7</xdr:col>
      <xdr:colOff>95250</xdr:colOff>
      <xdr:row>59</xdr:row>
      <xdr:rowOff>28575</xdr:rowOff>
    </xdr:from>
    <xdr:to>
      <xdr:col>10</xdr:col>
      <xdr:colOff>142876</xdr:colOff>
      <xdr:row>68</xdr:row>
      <xdr:rowOff>52387</xdr:rowOff>
    </xdr:to>
    <xdr:graphicFrame macro="">
      <xdr:nvGraphicFramePr>
        <xdr:cNvPr id="11" name="Gráfico 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10</xdr:col>
      <xdr:colOff>180975</xdr:colOff>
      <xdr:row>59</xdr:row>
      <xdr:rowOff>28575</xdr:rowOff>
    </xdr:from>
    <xdr:to>
      <xdr:col>13</xdr:col>
      <xdr:colOff>390525</xdr:colOff>
      <xdr:row>68</xdr:row>
      <xdr:rowOff>71437</xdr:rowOff>
    </xdr:to>
    <xdr:graphicFrame macro="">
      <xdr:nvGraphicFramePr>
        <xdr:cNvPr id="12" name="Gráfico 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13</xdr:col>
      <xdr:colOff>466724</xdr:colOff>
      <xdr:row>59</xdr:row>
      <xdr:rowOff>28574</xdr:rowOff>
    </xdr:from>
    <xdr:to>
      <xdr:col>17</xdr:col>
      <xdr:colOff>114299</xdr:colOff>
      <xdr:row>68</xdr:row>
      <xdr:rowOff>47625</xdr:rowOff>
    </xdr:to>
    <xdr:graphicFrame macro="">
      <xdr:nvGraphicFramePr>
        <xdr:cNvPr id="13" name="Gráfico 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7</xdr:col>
      <xdr:colOff>142875</xdr:colOff>
      <xdr:row>11</xdr:row>
      <xdr:rowOff>123825</xdr:rowOff>
    </xdr:from>
    <xdr:to>
      <xdr:col>9</xdr:col>
      <xdr:colOff>723900</xdr:colOff>
      <xdr:row>19</xdr:row>
      <xdr:rowOff>152400</xdr:rowOff>
    </xdr:to>
    <xdr:sp macro="" textlink="">
      <xdr:nvSpPr>
        <xdr:cNvPr id="14" name="Rectángulo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7315200" y="2276475"/>
          <a:ext cx="2105025" cy="1552575"/>
        </a:xfrm>
        <a:prstGeom prst="rect">
          <a:avLst/>
        </a:prstGeom>
        <a:solidFill>
          <a:schemeClr val="accent4">
            <a:lumMod val="7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83% en inversion es un promedio el cual se mantiene estable en donde poco a poco  vamos obteniendo mejores resultados en cuanto a fechas anteriores. En donde el 17 restante lo vemos como una forma de seguir invirtiendo para obtener lo deseado </a:t>
          </a:r>
        </a:p>
      </xdr:txBody>
    </xdr:sp>
    <xdr:clientData/>
  </xdr:twoCellAnchor>
  <xdr:twoCellAnchor>
    <xdr:from>
      <xdr:col>10</xdr:col>
      <xdr:colOff>228600</xdr:colOff>
      <xdr:row>11</xdr:row>
      <xdr:rowOff>152400</xdr:rowOff>
    </xdr:from>
    <xdr:to>
      <xdr:col>13</xdr:col>
      <xdr:colOff>142875</xdr:colOff>
      <xdr:row>19</xdr:row>
      <xdr:rowOff>28575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9686925" y="2305050"/>
          <a:ext cx="2200275" cy="1400175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89</a:t>
          </a:r>
          <a:r>
            <a:rPr lang="es-CO" sz="1100" baseline="0"/>
            <a:t>% de las ventas significa que nos encontramos en  un buen momento para seguir insentivando a nuestros empleados y obtener mejores ventas</a:t>
          </a:r>
          <a:endParaRPr lang="es-CO" sz="1100"/>
        </a:p>
      </xdr:txBody>
    </xdr:sp>
    <xdr:clientData/>
  </xdr:twoCellAnchor>
  <xdr:twoCellAnchor>
    <xdr:from>
      <xdr:col>13</xdr:col>
      <xdr:colOff>228600</xdr:colOff>
      <xdr:row>11</xdr:row>
      <xdr:rowOff>142875</xdr:rowOff>
    </xdr:from>
    <xdr:to>
      <xdr:col>16</xdr:col>
      <xdr:colOff>228599</xdr:colOff>
      <xdr:row>19</xdr:row>
      <xdr:rowOff>66674</xdr:rowOff>
    </xdr:to>
    <xdr:sp macro="" textlink="">
      <xdr:nvSpPr>
        <xdr:cNvPr id="16" name="Rectángulo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11972925" y="2295525"/>
          <a:ext cx="2285999" cy="1447799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91% de las ganancias significa un muy buen porcentaje asi nuestros inversionistas tendran mejores incentivos de seguir  contribuyendo en la empresa. Para asi seguir ampliando nuestros beneficios. </a:t>
          </a:r>
        </a:p>
        <a:p>
          <a:pPr algn="l"/>
          <a:endParaRPr lang="es-CO" sz="1100"/>
        </a:p>
      </xdr:txBody>
    </xdr:sp>
    <xdr:clientData/>
  </xdr:twoCellAnchor>
  <xdr:twoCellAnchor>
    <xdr:from>
      <xdr:col>7</xdr:col>
      <xdr:colOff>257175</xdr:colOff>
      <xdr:row>30</xdr:row>
      <xdr:rowOff>38100</xdr:rowOff>
    </xdr:from>
    <xdr:to>
      <xdr:col>10</xdr:col>
      <xdr:colOff>66675</xdr:colOff>
      <xdr:row>37</xdr:row>
      <xdr:rowOff>152399</xdr:rowOff>
    </xdr:to>
    <xdr:sp macro="" textlink="">
      <xdr:nvSpPr>
        <xdr:cNvPr id="17" name="Rectángulo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7429500" y="5867400"/>
          <a:ext cx="2095500" cy="1447799"/>
        </a:xfrm>
        <a:prstGeom prst="rect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92% de empleados encuestados significa respuesta muy positiva. Pero  la idea que se tiene es  que cada uno de  nuesros clientes tengan una encuesta adecuada a su fidelizacion.</a:t>
          </a:r>
        </a:p>
      </xdr:txBody>
    </xdr:sp>
    <xdr:clientData/>
  </xdr:twoCellAnchor>
  <xdr:twoCellAnchor>
    <xdr:from>
      <xdr:col>10</xdr:col>
      <xdr:colOff>171450</xdr:colOff>
      <xdr:row>30</xdr:row>
      <xdr:rowOff>19050</xdr:rowOff>
    </xdr:from>
    <xdr:to>
      <xdr:col>13</xdr:col>
      <xdr:colOff>76200</xdr:colOff>
      <xdr:row>36</xdr:row>
      <xdr:rowOff>180976</xdr:rowOff>
    </xdr:to>
    <xdr:sp macro="" textlink="">
      <xdr:nvSpPr>
        <xdr:cNvPr id="18" name="Rectángulo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9629775" y="5848350"/>
          <a:ext cx="2190750" cy="1304926"/>
        </a:xfrm>
        <a:prstGeom prst="rect">
          <a:avLst/>
        </a:prstGeom>
        <a:solidFill>
          <a:schemeClr val="accent5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98% de satisfaccion recibida por nuestros clientes es una  muy buena contribucion para  seguir  entuciamando a nuestro publico a que se sientan satisfechos del gran proveedor que tienen.</a:t>
          </a:r>
        </a:p>
        <a:p>
          <a:pPr algn="l"/>
          <a:endParaRPr lang="es-CO" sz="1100"/>
        </a:p>
      </xdr:txBody>
    </xdr:sp>
    <xdr:clientData/>
  </xdr:twoCellAnchor>
  <xdr:twoCellAnchor>
    <xdr:from>
      <xdr:col>13</xdr:col>
      <xdr:colOff>190500</xdr:colOff>
      <xdr:row>30</xdr:row>
      <xdr:rowOff>19051</xdr:rowOff>
    </xdr:from>
    <xdr:to>
      <xdr:col>16</xdr:col>
      <xdr:colOff>361950</xdr:colOff>
      <xdr:row>37</xdr:row>
      <xdr:rowOff>1</xdr:rowOff>
    </xdr:to>
    <xdr:sp macro="" textlink="">
      <xdr:nvSpPr>
        <xdr:cNvPr id="19" name="Rectángulo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11934825" y="5848351"/>
          <a:ext cx="2457450" cy="1314450"/>
        </a:xfrm>
        <a:prstGeom prst="rect">
          <a:avLst/>
        </a:prstGeom>
        <a:solidFill>
          <a:schemeClr val="accent6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 97% de fidelizacion de clientes esta por debajo de un 3% para alcanzar lo deseado pero igualmente</a:t>
          </a:r>
          <a:r>
            <a:rPr lang="es-CO" sz="1100" baseline="0"/>
            <a:t> nos sentimos muy agustos por como se sienten ellos ya que son nuestra  columna en la empresa.</a:t>
          </a:r>
          <a:endParaRPr lang="es-CO" sz="1100"/>
        </a:p>
      </xdr:txBody>
    </xdr:sp>
    <xdr:clientData/>
  </xdr:twoCellAnchor>
  <xdr:twoCellAnchor>
    <xdr:from>
      <xdr:col>7</xdr:col>
      <xdr:colOff>161925</xdr:colOff>
      <xdr:row>48</xdr:row>
      <xdr:rowOff>133350</xdr:rowOff>
    </xdr:from>
    <xdr:to>
      <xdr:col>10</xdr:col>
      <xdr:colOff>295275</xdr:colOff>
      <xdr:row>53</xdr:row>
      <xdr:rowOff>123825</xdr:rowOff>
    </xdr:to>
    <xdr:sp macro="" textlink="">
      <xdr:nvSpPr>
        <xdr:cNvPr id="20" name="Rectángulo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7334250" y="9439275"/>
          <a:ext cx="2419350" cy="952500"/>
        </a:xfrm>
        <a:prstGeom prst="rect">
          <a:avLst/>
        </a:prstGeom>
        <a:solidFill>
          <a:schemeClr val="tx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97% en tecnologia significa que emos casi totalizado las herramientas necesarias para  las diferentes utilidades requeridas en la empresa </a:t>
          </a:r>
          <a:endParaRPr lang="es-CO" sz="1100"/>
        </a:p>
      </xdr:txBody>
    </xdr:sp>
    <xdr:clientData/>
  </xdr:twoCellAnchor>
  <xdr:twoCellAnchor>
    <xdr:from>
      <xdr:col>10</xdr:col>
      <xdr:colOff>428625</xdr:colOff>
      <xdr:row>48</xdr:row>
      <xdr:rowOff>142875</xdr:rowOff>
    </xdr:from>
    <xdr:to>
      <xdr:col>13</xdr:col>
      <xdr:colOff>666750</xdr:colOff>
      <xdr:row>53</xdr:row>
      <xdr:rowOff>114300</xdr:rowOff>
    </xdr:to>
    <xdr:sp macro="" textlink="">
      <xdr:nvSpPr>
        <xdr:cNvPr id="21" name="Rectángulo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9886950" y="9448800"/>
          <a:ext cx="2524125" cy="933450"/>
        </a:xfrm>
        <a:prstGeom prst="rect">
          <a:avLst/>
        </a:prstGeom>
        <a:solidFill>
          <a:schemeClr val="bg2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>
              <a:solidFill>
                <a:schemeClr val="tx1">
                  <a:lumMod val="95000"/>
                  <a:lumOff val="5000"/>
                </a:schemeClr>
              </a:solidFill>
            </a:rPr>
            <a:t>El</a:t>
          </a:r>
          <a:r>
            <a:rPr lang="es-CO" sz="1100" baseline="0">
              <a:solidFill>
                <a:schemeClr val="tx1">
                  <a:lumMod val="95000"/>
                  <a:lumOff val="5000"/>
                </a:schemeClr>
              </a:solidFill>
            </a:rPr>
            <a:t> 84% de administracion estamos por encima de un 43% donde contamos con los mejores impulsadores que cada dia hacen crecer mas esta empresa</a:t>
          </a:r>
          <a:r>
            <a:rPr lang="es-CO" sz="1100" baseline="0"/>
            <a:t>.</a:t>
          </a:r>
          <a:endParaRPr lang="es-CO" sz="1100"/>
        </a:p>
      </xdr:txBody>
    </xdr:sp>
    <xdr:clientData/>
  </xdr:twoCellAnchor>
  <xdr:twoCellAnchor>
    <xdr:from>
      <xdr:col>14</xdr:col>
      <xdr:colOff>0</xdr:colOff>
      <xdr:row>48</xdr:row>
      <xdr:rowOff>142875</xdr:rowOff>
    </xdr:from>
    <xdr:to>
      <xdr:col>18</xdr:col>
      <xdr:colOff>38100</xdr:colOff>
      <xdr:row>53</xdr:row>
      <xdr:rowOff>114300</xdr:rowOff>
    </xdr:to>
    <xdr:sp macro="" textlink="">
      <xdr:nvSpPr>
        <xdr:cNvPr id="22" name="Rectángulo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12506325" y="9448800"/>
          <a:ext cx="3086100" cy="933450"/>
        </a:xfrm>
        <a:prstGeom prst="rect">
          <a:avLst/>
        </a:prstGeom>
        <a:solidFill>
          <a:schemeClr val="accent3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100% del ADN de nuestra empresa significa que estamos en el nivel exacto debido a que nuestro servicio prestado cuenta con la mejor calidad para sus usuarios.</a:t>
          </a:r>
          <a:endParaRPr lang="es-CO" sz="1100"/>
        </a:p>
      </xdr:txBody>
    </xdr:sp>
    <xdr:clientData/>
  </xdr:twoCellAnchor>
  <xdr:twoCellAnchor>
    <xdr:from>
      <xdr:col>7</xdr:col>
      <xdr:colOff>104775</xdr:colOff>
      <xdr:row>68</xdr:row>
      <xdr:rowOff>142875</xdr:rowOff>
    </xdr:from>
    <xdr:to>
      <xdr:col>10</xdr:col>
      <xdr:colOff>123825</xdr:colOff>
      <xdr:row>76</xdr:row>
      <xdr:rowOff>19050</xdr:rowOff>
    </xdr:to>
    <xdr:sp macro="" textlink="">
      <xdr:nvSpPr>
        <xdr:cNvPr id="23" name="Rectángulo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7277100" y="13315950"/>
          <a:ext cx="2305050" cy="1409700"/>
        </a:xfrm>
        <a:prstGeom prst="rect">
          <a:avLst/>
        </a:prstGeom>
      </xdr:spPr>
      <xdr:style>
        <a:lnRef idx="0">
          <a:schemeClr val="accent5"/>
        </a:lnRef>
        <a:fillRef idx="3">
          <a:schemeClr val="accent5"/>
        </a:fillRef>
        <a:effectRef idx="3">
          <a:schemeClr val="accent5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97% de capacitacion significa que  nuestros empleados cuentan con un gran apoyo por parte de la empresa, en donde esta se preocupa por sus bienestar y necesidades. En pocas  palabras buscamos  que ellos se sientan en un ambiente laboral en paz y armonia </a:t>
          </a:r>
          <a:endParaRPr lang="es-CO" sz="1100"/>
        </a:p>
      </xdr:txBody>
    </xdr:sp>
    <xdr:clientData/>
  </xdr:twoCellAnchor>
  <xdr:twoCellAnchor>
    <xdr:from>
      <xdr:col>10</xdr:col>
      <xdr:colOff>285750</xdr:colOff>
      <xdr:row>68</xdr:row>
      <xdr:rowOff>152400</xdr:rowOff>
    </xdr:from>
    <xdr:to>
      <xdr:col>13</xdr:col>
      <xdr:colOff>400050</xdr:colOff>
      <xdr:row>75</xdr:row>
      <xdr:rowOff>0</xdr:rowOff>
    </xdr:to>
    <xdr:sp macro="" textlink="">
      <xdr:nvSpPr>
        <xdr:cNvPr id="24" name="Rectángulo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9744075" y="13325475"/>
          <a:ext cx="2400300" cy="1190625"/>
        </a:xfrm>
        <a:prstGeom prst="rect">
          <a:avLst/>
        </a:prstGeom>
      </xdr:spPr>
      <xdr:style>
        <a:lnRef idx="1">
          <a:schemeClr val="accent4"/>
        </a:lnRef>
        <a:fillRef idx="2">
          <a:schemeClr val="accent4"/>
        </a:fillRef>
        <a:effectRef idx="1">
          <a:schemeClr val="accent4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96% de motivacion significa que les estamos brindando a nuestros empleados para que todos  puedan contribuir en los proyectos de que en esta de realizan, sin importar su puesto de labor </a:t>
          </a:r>
          <a:endParaRPr lang="es-CO" sz="1100"/>
        </a:p>
      </xdr:txBody>
    </xdr:sp>
    <xdr:clientData/>
  </xdr:twoCellAnchor>
  <xdr:twoCellAnchor>
    <xdr:from>
      <xdr:col>13</xdr:col>
      <xdr:colOff>542925</xdr:colOff>
      <xdr:row>68</xdr:row>
      <xdr:rowOff>180975</xdr:rowOff>
    </xdr:from>
    <xdr:to>
      <xdr:col>17</xdr:col>
      <xdr:colOff>95250</xdr:colOff>
      <xdr:row>75</xdr:row>
      <xdr:rowOff>152400</xdr:rowOff>
    </xdr:to>
    <xdr:sp macro="" textlink="">
      <xdr:nvSpPr>
        <xdr:cNvPr id="25" name="Rectángulo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12287250" y="13354050"/>
          <a:ext cx="2600325" cy="1314450"/>
        </a:xfrm>
        <a:prstGeom prst="rect">
          <a:avLst/>
        </a:prstGeom>
      </xdr:spPr>
      <xdr:style>
        <a:lnRef idx="1">
          <a:schemeClr val="accent6"/>
        </a:lnRef>
        <a:fillRef idx="3">
          <a:schemeClr val="accent6"/>
        </a:fillRef>
        <a:effectRef idx="2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s-CO" sz="1100"/>
            <a:t>El</a:t>
          </a:r>
          <a:r>
            <a:rPr lang="es-CO" sz="1100" baseline="0"/>
            <a:t> 97% de eficiencia por parte de nuestro personal se ha  notado un muy buen procedimiento en los diferentes trabajos realizados. Esto es por causa del buen trato que se le da a cada uno.</a:t>
          </a:r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11</xdr:row>
      <xdr:rowOff>9525</xdr:rowOff>
    </xdr:from>
    <xdr:to>
      <xdr:col>10</xdr:col>
      <xdr:colOff>628650</xdr:colOff>
      <xdr:row>18</xdr:row>
      <xdr:rowOff>161925</xdr:rowOff>
    </xdr:to>
    <xdr:sp macro="" textlink="">
      <xdr:nvSpPr>
        <xdr:cNvPr id="2" name="Rectángulo 16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6591300" y="2162175"/>
          <a:ext cx="2152650" cy="1485900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El 92% de empleados que solicitan nuestro servicio  dan resultados positivos  en el transcurso de los tres meses .  Teniendo en cuenta la competencia y los precios  los clientes continúan con nuestros  estándares de calidad y ventas.</a:t>
          </a:r>
          <a:endParaRPr lang="es-ES" sz="110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s-CO" sz="1100" baseline="0"/>
        </a:p>
      </xdr:txBody>
    </xdr:sp>
    <xdr:clientData/>
  </xdr:twoCellAnchor>
  <xdr:twoCellAnchor>
    <xdr:from>
      <xdr:col>11</xdr:col>
      <xdr:colOff>0</xdr:colOff>
      <xdr:row>11</xdr:row>
      <xdr:rowOff>19049</xdr:rowOff>
    </xdr:from>
    <xdr:to>
      <xdr:col>13</xdr:col>
      <xdr:colOff>666750</xdr:colOff>
      <xdr:row>18</xdr:row>
      <xdr:rowOff>161924</xdr:rowOff>
    </xdr:to>
    <xdr:sp macro="" textlink="">
      <xdr:nvSpPr>
        <xdr:cNvPr id="5" name="Rectángulo 17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8877300" y="2171699"/>
          <a:ext cx="2190750" cy="1476375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El 98% de los clientes  generan una fidelidad ante nuestros servicios,</a:t>
          </a:r>
          <a:r>
            <a:rPr lang="es-CO" sz="110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s-CO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pero   tenemos una deserción  del 3%.  Y tenemos que  generar estrategias  para  evitar que se nos presente esta  problemática. y  generemos pérdidas para nuestras ventas.  </a:t>
          </a:r>
          <a:endParaRPr lang="es-ES" sz="110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marL="0" indent="0" algn="l"/>
          <a:endParaRPr lang="es-CO" sz="1100">
            <a:solidFill>
              <a:schemeClr val="lt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13</xdr:col>
      <xdr:colOff>752475</xdr:colOff>
      <xdr:row>11</xdr:row>
      <xdr:rowOff>57149</xdr:rowOff>
    </xdr:from>
    <xdr:to>
      <xdr:col>16</xdr:col>
      <xdr:colOff>647700</xdr:colOff>
      <xdr:row>18</xdr:row>
      <xdr:rowOff>171450</xdr:rowOff>
    </xdr:to>
    <xdr:sp macro="" textlink="">
      <xdr:nvSpPr>
        <xdr:cNvPr id="7" name="Rectángulo 18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11153775" y="2209799"/>
          <a:ext cx="2181225" cy="1447801"/>
        </a:xfrm>
        <a:prstGeom prst="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La meta trazada en los tres meses para lograr clientes nuevos  fue de  80.  Una meta  que logra dar el 94% quiere decir que nuestras  promociones  y estrategias  han  sido satisfactorias  y gratificantes para nuestra entidad.</a:t>
          </a:r>
          <a:endParaRPr lang="es-ES" sz="110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marL="0" indent="0" algn="l"/>
          <a:endParaRPr lang="es-CO" sz="110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7</xdr:col>
      <xdr:colOff>719137</xdr:colOff>
      <xdr:row>0</xdr:row>
      <xdr:rowOff>85725</xdr:rowOff>
    </xdr:from>
    <xdr:to>
      <xdr:col>10</xdr:col>
      <xdr:colOff>619125</xdr:colOff>
      <xdr:row>10</xdr:row>
      <xdr:rowOff>57150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747713</xdr:colOff>
      <xdr:row>0</xdr:row>
      <xdr:rowOff>104775</xdr:rowOff>
    </xdr:from>
    <xdr:to>
      <xdr:col>13</xdr:col>
      <xdr:colOff>723900</xdr:colOff>
      <xdr:row>10</xdr:row>
      <xdr:rowOff>57150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42863</xdr:colOff>
      <xdr:row>0</xdr:row>
      <xdr:rowOff>95250</xdr:rowOff>
    </xdr:from>
    <xdr:to>
      <xdr:col>16</xdr:col>
      <xdr:colOff>590551</xdr:colOff>
      <xdr:row>10</xdr:row>
      <xdr:rowOff>57150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10</xdr:col>
      <xdr:colOff>95250</xdr:colOff>
      <xdr:row>27</xdr:row>
      <xdr:rowOff>19050</xdr:rowOff>
    </xdr:from>
    <xdr:to>
      <xdr:col>12</xdr:col>
      <xdr:colOff>714375</xdr:colOff>
      <xdr:row>30</xdr:row>
      <xdr:rowOff>85725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96550" y="5238750"/>
          <a:ext cx="2143125" cy="638175"/>
        </a:xfrm>
        <a:prstGeom prst="rect">
          <a:avLst/>
        </a:prstGeom>
      </xdr:spPr>
    </xdr:pic>
    <xdr:clientData/>
  </xdr:twoCellAnchor>
  <xdr:twoCellAnchor editAs="oneCell">
    <xdr:from>
      <xdr:col>9</xdr:col>
      <xdr:colOff>342901</xdr:colOff>
      <xdr:row>30</xdr:row>
      <xdr:rowOff>161925</xdr:rowOff>
    </xdr:from>
    <xdr:to>
      <xdr:col>11</xdr:col>
      <xdr:colOff>247650</xdr:colOff>
      <xdr:row>36</xdr:row>
      <xdr:rowOff>85725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2201" y="5953125"/>
          <a:ext cx="1428749" cy="1066800"/>
        </a:xfrm>
        <a:prstGeom prst="rect">
          <a:avLst/>
        </a:prstGeom>
      </xdr:spPr>
    </xdr:pic>
    <xdr:clientData/>
  </xdr:twoCellAnchor>
  <xdr:twoCellAnchor editAs="oneCell">
    <xdr:from>
      <xdr:col>11</xdr:col>
      <xdr:colOff>200026</xdr:colOff>
      <xdr:row>31</xdr:row>
      <xdr:rowOff>28575</xdr:rowOff>
    </xdr:from>
    <xdr:to>
      <xdr:col>12</xdr:col>
      <xdr:colOff>685800</xdr:colOff>
      <xdr:row>36</xdr:row>
      <xdr:rowOff>7106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363326" y="6010275"/>
          <a:ext cx="1247774" cy="931031"/>
        </a:xfrm>
        <a:prstGeom prst="rect">
          <a:avLst/>
        </a:prstGeom>
      </xdr:spPr>
    </xdr:pic>
    <xdr:clientData/>
  </xdr:twoCellAnchor>
  <xdr:twoCellAnchor editAs="oneCell">
    <xdr:from>
      <xdr:col>8</xdr:col>
      <xdr:colOff>285750</xdr:colOff>
      <xdr:row>48</xdr:row>
      <xdr:rowOff>114300</xdr:rowOff>
    </xdr:from>
    <xdr:to>
      <xdr:col>10</xdr:col>
      <xdr:colOff>162710</xdr:colOff>
      <xdr:row>54</xdr:row>
      <xdr:rowOff>85725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3050" y="8763000"/>
          <a:ext cx="1400960" cy="1114425"/>
        </a:xfrm>
        <a:prstGeom prst="rect">
          <a:avLst/>
        </a:prstGeom>
      </xdr:spPr>
    </xdr:pic>
    <xdr:clientData/>
  </xdr:twoCellAnchor>
  <xdr:twoCellAnchor editAs="oneCell">
    <xdr:from>
      <xdr:col>11</xdr:col>
      <xdr:colOff>638175</xdr:colOff>
      <xdr:row>48</xdr:row>
      <xdr:rowOff>85725</xdr:rowOff>
    </xdr:from>
    <xdr:to>
      <xdr:col>13</xdr:col>
      <xdr:colOff>542924</xdr:colOff>
      <xdr:row>54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801475" y="8734425"/>
          <a:ext cx="1428749" cy="1066800"/>
        </a:xfrm>
        <a:prstGeom prst="rect">
          <a:avLst/>
        </a:prstGeom>
      </xdr:spPr>
    </xdr:pic>
    <xdr:clientData/>
  </xdr:twoCellAnchor>
  <xdr:twoCellAnchor editAs="oneCell">
    <xdr:from>
      <xdr:col>10</xdr:col>
      <xdr:colOff>76200</xdr:colOff>
      <xdr:row>48</xdr:row>
      <xdr:rowOff>85725</xdr:rowOff>
    </xdr:from>
    <xdr:to>
      <xdr:col>11</xdr:col>
      <xdr:colOff>638175</xdr:colOff>
      <xdr:row>54</xdr:row>
      <xdr:rowOff>57150</xdr:rowOff>
    </xdr:to>
    <xdr:pic>
      <xdr:nvPicPr>
        <xdr:cNvPr id="23" name="22 Imagen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00" y="8734425"/>
          <a:ext cx="1323975" cy="1114425"/>
        </a:xfrm>
        <a:prstGeom prst="rect">
          <a:avLst/>
        </a:prstGeom>
      </xdr:spPr>
    </xdr:pic>
    <xdr:clientData/>
  </xdr:twoCellAnchor>
  <xdr:twoCellAnchor editAs="oneCell">
    <xdr:from>
      <xdr:col>9</xdr:col>
      <xdr:colOff>447675</xdr:colOff>
      <xdr:row>75</xdr:row>
      <xdr:rowOff>38100</xdr:rowOff>
    </xdr:from>
    <xdr:to>
      <xdr:col>11</xdr:col>
      <xdr:colOff>324635</xdr:colOff>
      <xdr:row>81</xdr:row>
      <xdr:rowOff>9525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86975" y="13258800"/>
          <a:ext cx="1400960" cy="1114425"/>
        </a:xfrm>
        <a:prstGeom prst="rect">
          <a:avLst/>
        </a:prstGeom>
      </xdr:spPr>
    </xdr:pic>
    <xdr:clientData/>
  </xdr:twoCellAnchor>
  <xdr:twoCellAnchor editAs="oneCell">
    <xdr:from>
      <xdr:col>11</xdr:col>
      <xdr:colOff>257175</xdr:colOff>
      <xdr:row>75</xdr:row>
      <xdr:rowOff>104775</xdr:rowOff>
    </xdr:from>
    <xdr:to>
      <xdr:col>13</xdr:col>
      <xdr:colOff>161924</xdr:colOff>
      <xdr:row>81</xdr:row>
      <xdr:rowOff>28575</xdr:rowOff>
    </xdr:to>
    <xdr:pic>
      <xdr:nvPicPr>
        <xdr:cNvPr id="25" name="24 Imagen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20475" y="13325475"/>
          <a:ext cx="1428749" cy="1066800"/>
        </a:xfrm>
        <a:prstGeom prst="rect">
          <a:avLst/>
        </a:prstGeom>
      </xdr:spPr>
    </xdr:pic>
    <xdr:clientData/>
  </xdr:twoCellAnchor>
  <xdr:twoCellAnchor editAs="oneCell">
    <xdr:from>
      <xdr:col>11</xdr:col>
      <xdr:colOff>19050</xdr:colOff>
      <xdr:row>70</xdr:row>
      <xdr:rowOff>95250</xdr:rowOff>
    </xdr:from>
    <xdr:to>
      <xdr:col>11</xdr:col>
      <xdr:colOff>619125</xdr:colOff>
      <xdr:row>73</xdr:row>
      <xdr:rowOff>123825</xdr:rowOff>
    </xdr:to>
    <xdr:pic>
      <xdr:nvPicPr>
        <xdr:cNvPr id="28" name="27 Imagen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82350" y="12363450"/>
          <a:ext cx="600075" cy="600075"/>
        </a:xfrm>
        <a:prstGeom prst="rect">
          <a:avLst/>
        </a:prstGeom>
      </xdr:spPr>
    </xdr:pic>
    <xdr:clientData/>
  </xdr:twoCellAnchor>
  <xdr:twoCellAnchor editAs="oneCell">
    <xdr:from>
      <xdr:col>9</xdr:col>
      <xdr:colOff>609600</xdr:colOff>
      <xdr:row>70</xdr:row>
      <xdr:rowOff>19050</xdr:rowOff>
    </xdr:from>
    <xdr:to>
      <xdr:col>11</xdr:col>
      <xdr:colOff>47625</xdr:colOff>
      <xdr:row>75</xdr:row>
      <xdr:rowOff>28575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48900" y="12287250"/>
          <a:ext cx="962025" cy="962025"/>
        </a:xfrm>
        <a:prstGeom prst="rect">
          <a:avLst/>
        </a:prstGeom>
      </xdr:spPr>
    </xdr:pic>
    <xdr:clientData/>
  </xdr:twoCellAnchor>
  <xdr:twoCellAnchor editAs="oneCell">
    <xdr:from>
      <xdr:col>11</xdr:col>
      <xdr:colOff>533400</xdr:colOff>
      <xdr:row>70</xdr:row>
      <xdr:rowOff>9525</xdr:rowOff>
    </xdr:from>
    <xdr:to>
      <xdr:col>13</xdr:col>
      <xdr:colOff>9525</xdr:colOff>
      <xdr:row>75</xdr:row>
      <xdr:rowOff>57150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96700" y="12277725"/>
          <a:ext cx="1000125" cy="1000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felipmira@hotmail.com" TargetMode="External"/><Relationship Id="rId13" Type="http://schemas.openxmlformats.org/officeDocument/2006/relationships/hyperlink" Target="mailto:alejotro@hotmail.es" TargetMode="External"/><Relationship Id="rId18" Type="http://schemas.openxmlformats.org/officeDocument/2006/relationships/hyperlink" Target="mailto:felipmira@hotmail.com" TargetMode="External"/><Relationship Id="rId3" Type="http://schemas.openxmlformats.org/officeDocument/2006/relationships/hyperlink" Target="mailto:alejotro@hotmail.es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mailto:augustlop@hotmail.com" TargetMode="External"/><Relationship Id="rId12" Type="http://schemas.openxmlformats.org/officeDocument/2006/relationships/hyperlink" Target="mailto:matildedz@gmai.lcom" TargetMode="External"/><Relationship Id="rId17" Type="http://schemas.openxmlformats.org/officeDocument/2006/relationships/hyperlink" Target="mailto:augustlop@hotmail.com" TargetMode="External"/><Relationship Id="rId2" Type="http://schemas.openxmlformats.org/officeDocument/2006/relationships/hyperlink" Target="mailto:matildedz@gmai.lcom" TargetMode="External"/><Relationship Id="rId16" Type="http://schemas.openxmlformats.org/officeDocument/2006/relationships/hyperlink" Target="mailto:sebasr@hotmail.com" TargetMode="External"/><Relationship Id="rId20" Type="http://schemas.openxmlformats.org/officeDocument/2006/relationships/hyperlink" Target="mailto:ivanmelendz@hotmail.es" TargetMode="External"/><Relationship Id="rId1" Type="http://schemas.openxmlformats.org/officeDocument/2006/relationships/hyperlink" Target="mailto:andreszap@hotmail.com" TargetMode="External"/><Relationship Id="rId6" Type="http://schemas.openxmlformats.org/officeDocument/2006/relationships/hyperlink" Target="mailto:sebasr@hotmail.com" TargetMode="External"/><Relationship Id="rId11" Type="http://schemas.openxmlformats.org/officeDocument/2006/relationships/hyperlink" Target="mailto:andreszap@hotmail.com" TargetMode="External"/><Relationship Id="rId5" Type="http://schemas.openxmlformats.org/officeDocument/2006/relationships/hyperlink" Target="mailto:marcogoez@gmail.com" TargetMode="External"/><Relationship Id="rId15" Type="http://schemas.openxmlformats.org/officeDocument/2006/relationships/hyperlink" Target="mailto:marcogoez@gmail.com" TargetMode="External"/><Relationship Id="rId10" Type="http://schemas.openxmlformats.org/officeDocument/2006/relationships/hyperlink" Target="mailto:ivanmelendz@hotmail.es" TargetMode="External"/><Relationship Id="rId19" Type="http://schemas.openxmlformats.org/officeDocument/2006/relationships/hyperlink" Target="mailto:vicentrods@gmail.com" TargetMode="External"/><Relationship Id="rId4" Type="http://schemas.openxmlformats.org/officeDocument/2006/relationships/hyperlink" Target="mailto:marlondiaz@hotmail.com" TargetMode="External"/><Relationship Id="rId9" Type="http://schemas.openxmlformats.org/officeDocument/2006/relationships/hyperlink" Target="mailto:vicentrods@gmail.com" TargetMode="External"/><Relationship Id="rId14" Type="http://schemas.openxmlformats.org/officeDocument/2006/relationships/hyperlink" Target="mailto:marlondiaz@hotmail.com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77"/>
  <sheetViews>
    <sheetView topLeftCell="A31" workbookViewId="0">
      <selection activeCell="B60" sqref="B60:G61"/>
    </sheetView>
  </sheetViews>
  <sheetFormatPr baseColWidth="10" defaultRowHeight="14.4" x14ac:dyDescent="0.3"/>
  <cols>
    <col min="2" max="2" width="15.88671875" customWidth="1"/>
    <col min="3" max="3" width="15" customWidth="1"/>
    <col min="4" max="4" width="20.5546875" customWidth="1"/>
    <col min="5" max="5" width="16.109375" customWidth="1"/>
    <col min="6" max="6" width="23" customWidth="1"/>
    <col min="7" max="7" width="14.6640625" customWidth="1"/>
  </cols>
  <sheetData>
    <row r="1" spans="2:10" ht="15" thickBot="1" x14ac:dyDescent="0.35"/>
    <row r="2" spans="2:10" x14ac:dyDescent="0.3">
      <c r="B2" s="74" t="s">
        <v>8</v>
      </c>
      <c r="C2" s="75"/>
      <c r="D2" s="75"/>
      <c r="E2" s="75"/>
      <c r="F2" s="75"/>
      <c r="G2" s="76"/>
    </row>
    <row r="3" spans="2:10" ht="15" thickBot="1" x14ac:dyDescent="0.35">
      <c r="B3" s="77"/>
      <c r="C3" s="78"/>
      <c r="D3" s="78"/>
      <c r="E3" s="78"/>
      <c r="F3" s="78"/>
      <c r="G3" s="79"/>
    </row>
    <row r="4" spans="2:10" ht="15" thickBot="1" x14ac:dyDescent="0.35">
      <c r="B4" s="1"/>
      <c r="C4" s="2"/>
      <c r="D4" s="2"/>
      <c r="E4" s="2"/>
      <c r="F4" s="2"/>
      <c r="G4" s="3"/>
    </row>
    <row r="5" spans="2:10" ht="15" thickBot="1" x14ac:dyDescent="0.35">
      <c r="B5" s="72" t="s">
        <v>0</v>
      </c>
      <c r="C5" s="73"/>
      <c r="D5" s="8"/>
      <c r="E5" s="9" t="s">
        <v>1</v>
      </c>
      <c r="F5" s="9" t="s">
        <v>2</v>
      </c>
      <c r="G5" s="8" t="s">
        <v>3</v>
      </c>
    </row>
    <row r="6" spans="2:10" ht="15" thickBot="1" x14ac:dyDescent="0.35">
      <c r="B6" s="7" t="s">
        <v>16</v>
      </c>
      <c r="C6" s="4"/>
      <c r="D6" s="4"/>
      <c r="E6" s="12" t="s">
        <v>11</v>
      </c>
      <c r="F6" s="13" t="s">
        <v>4</v>
      </c>
      <c r="G6" s="14" t="s">
        <v>12</v>
      </c>
    </row>
    <row r="7" spans="2:10" x14ac:dyDescent="0.3">
      <c r="B7" s="10" t="s">
        <v>15</v>
      </c>
      <c r="C7" s="4"/>
      <c r="D7" s="4"/>
      <c r="E7" s="22">
        <v>18000</v>
      </c>
      <c r="F7" s="22">
        <v>40000</v>
      </c>
      <c r="G7" s="23">
        <v>28000</v>
      </c>
    </row>
    <row r="8" spans="2:10" x14ac:dyDescent="0.3">
      <c r="B8" s="10" t="s">
        <v>14</v>
      </c>
      <c r="C8" s="4"/>
      <c r="D8" s="4"/>
      <c r="E8" s="24">
        <v>40000</v>
      </c>
      <c r="F8" s="24">
        <v>68000</v>
      </c>
      <c r="G8" s="25">
        <v>38000</v>
      </c>
    </row>
    <row r="9" spans="2:10" x14ac:dyDescent="0.3">
      <c r="B9" s="10" t="s">
        <v>13</v>
      </c>
      <c r="C9" s="4"/>
      <c r="D9" s="4"/>
      <c r="E9" s="24">
        <v>60000</v>
      </c>
      <c r="F9" s="24">
        <v>98000</v>
      </c>
      <c r="G9" s="25">
        <v>51000</v>
      </c>
    </row>
    <row r="10" spans="2:10" x14ac:dyDescent="0.3">
      <c r="B10" s="10" t="s">
        <v>5</v>
      </c>
      <c r="C10" s="4"/>
      <c r="D10" s="4"/>
      <c r="E10" s="24">
        <v>130000</v>
      </c>
      <c r="F10" s="24">
        <v>220000</v>
      </c>
      <c r="G10" s="25">
        <v>118000</v>
      </c>
    </row>
    <row r="11" spans="2:10" ht="15" thickBot="1" x14ac:dyDescent="0.35">
      <c r="B11" s="11" t="s">
        <v>6</v>
      </c>
      <c r="C11" s="6"/>
      <c r="D11" s="6"/>
      <c r="E11" s="19">
        <f>+E15</f>
        <v>0.90769230769230769</v>
      </c>
      <c r="F11" s="19">
        <f t="shared" ref="F11:G11" si="0">+F15</f>
        <v>0.9363636363636364</v>
      </c>
      <c r="G11" s="19">
        <f t="shared" si="0"/>
        <v>0.99152542372881358</v>
      </c>
    </row>
    <row r="12" spans="2:10" x14ac:dyDescent="0.3">
      <c r="H12" s="71"/>
      <c r="I12" s="71"/>
      <c r="J12" s="71"/>
    </row>
    <row r="13" spans="2:10" x14ac:dyDescent="0.3">
      <c r="C13" t="s">
        <v>22</v>
      </c>
      <c r="E13" s="26">
        <f>SUM(E7:E9)</f>
        <v>118000</v>
      </c>
      <c r="F13" s="26">
        <f>SUM(F7:F9)</f>
        <v>206000</v>
      </c>
      <c r="G13" s="26">
        <f>SUM(G7:G9)</f>
        <v>117000</v>
      </c>
      <c r="H13" s="71"/>
      <c r="I13" s="71"/>
      <c r="J13" s="71"/>
    </row>
    <row r="14" spans="2:10" x14ac:dyDescent="0.3">
      <c r="C14" t="s">
        <v>7</v>
      </c>
      <c r="E14">
        <v>130</v>
      </c>
      <c r="F14">
        <v>220</v>
      </c>
      <c r="G14">
        <v>118</v>
      </c>
      <c r="H14" s="71"/>
      <c r="I14" s="71"/>
      <c r="J14" s="71"/>
    </row>
    <row r="15" spans="2:10" x14ac:dyDescent="0.3">
      <c r="C15" t="s">
        <v>6</v>
      </c>
      <c r="E15" s="21">
        <f>(E13*100/E10/100)</f>
        <v>0.90769230769230769</v>
      </c>
      <c r="F15" s="21">
        <f t="shared" ref="F15:G15" si="1">(F13*100/F10/100)</f>
        <v>0.9363636363636364</v>
      </c>
      <c r="G15" s="21">
        <f t="shared" si="1"/>
        <v>0.99152542372881358</v>
      </c>
      <c r="H15" s="71"/>
      <c r="I15" s="71"/>
      <c r="J15" s="71"/>
    </row>
    <row r="16" spans="2:10" x14ac:dyDescent="0.3">
      <c r="H16" s="71"/>
      <c r="I16" s="71"/>
      <c r="J16" s="71"/>
    </row>
    <row r="17" spans="2:10" x14ac:dyDescent="0.3">
      <c r="D17" t="s">
        <v>127</v>
      </c>
      <c r="E17" s="59">
        <f>AVERAGE(E10:G10)</f>
        <v>156000</v>
      </c>
      <c r="H17" s="71"/>
      <c r="I17" s="71"/>
      <c r="J17" s="71"/>
    </row>
    <row r="18" spans="2:10" x14ac:dyDescent="0.3">
      <c r="D18" t="s">
        <v>128</v>
      </c>
      <c r="E18" s="60">
        <f>AVERAGE(E15:G15)</f>
        <v>0.94519378926158593</v>
      </c>
      <c r="H18" s="71"/>
      <c r="I18" s="71"/>
      <c r="J18" s="71"/>
    </row>
    <row r="19" spans="2:10" x14ac:dyDescent="0.3">
      <c r="H19" s="71"/>
      <c r="I19" s="71"/>
      <c r="J19" s="71"/>
    </row>
    <row r="20" spans="2:10" ht="15" thickBot="1" x14ac:dyDescent="0.35">
      <c r="H20" s="71"/>
      <c r="I20" s="71"/>
      <c r="J20" s="71"/>
    </row>
    <row r="21" spans="2:10" x14ac:dyDescent="0.3">
      <c r="B21" s="74" t="s">
        <v>17</v>
      </c>
      <c r="C21" s="75"/>
      <c r="D21" s="75"/>
      <c r="E21" s="75"/>
      <c r="F21" s="75"/>
      <c r="G21" s="76"/>
    </row>
    <row r="22" spans="2:10" ht="15" thickBot="1" x14ac:dyDescent="0.35">
      <c r="B22" s="77"/>
      <c r="C22" s="78"/>
      <c r="D22" s="78"/>
      <c r="E22" s="78"/>
      <c r="F22" s="78"/>
      <c r="G22" s="79"/>
    </row>
    <row r="23" spans="2:10" ht="15" thickBot="1" x14ac:dyDescent="0.35">
      <c r="B23" s="1"/>
      <c r="C23" s="2"/>
      <c r="D23" s="2"/>
      <c r="E23" s="2"/>
      <c r="F23" s="2"/>
      <c r="G23" s="3"/>
    </row>
    <row r="24" spans="2:10" ht="15" thickBot="1" x14ac:dyDescent="0.35">
      <c r="B24" s="72" t="s">
        <v>0</v>
      </c>
      <c r="C24" s="73"/>
      <c r="D24" s="8"/>
      <c r="E24" s="9" t="s">
        <v>1</v>
      </c>
      <c r="F24" s="9" t="s">
        <v>2</v>
      </c>
      <c r="G24" s="8" t="s">
        <v>3</v>
      </c>
    </row>
    <row r="25" spans="2:10" ht="15" thickBot="1" x14ac:dyDescent="0.35">
      <c r="B25" s="7" t="s">
        <v>16</v>
      </c>
      <c r="C25" s="4"/>
      <c r="D25" s="4"/>
      <c r="E25" s="12" t="s">
        <v>20</v>
      </c>
      <c r="F25" s="13" t="s">
        <v>18</v>
      </c>
      <c r="G25" s="14" t="s">
        <v>19</v>
      </c>
    </row>
    <row r="26" spans="2:10" x14ac:dyDescent="0.3">
      <c r="B26" s="10" t="s">
        <v>15</v>
      </c>
      <c r="C26" s="4"/>
      <c r="D26" s="4"/>
      <c r="E26" s="15">
        <v>40</v>
      </c>
      <c r="F26" s="15">
        <v>38</v>
      </c>
      <c r="G26" s="17">
        <v>48</v>
      </c>
    </row>
    <row r="27" spans="2:10" x14ac:dyDescent="0.3">
      <c r="B27" s="10" t="s">
        <v>14</v>
      </c>
      <c r="C27" s="4"/>
      <c r="D27" s="4"/>
      <c r="E27" s="16">
        <v>50</v>
      </c>
      <c r="F27" s="16">
        <v>49</v>
      </c>
      <c r="G27" s="18">
        <v>60</v>
      </c>
    </row>
    <row r="28" spans="2:10" x14ac:dyDescent="0.3">
      <c r="B28" s="10" t="s">
        <v>13</v>
      </c>
      <c r="C28" s="4"/>
      <c r="D28" s="4"/>
      <c r="E28" s="16">
        <v>60</v>
      </c>
      <c r="F28" s="16">
        <v>60</v>
      </c>
      <c r="G28" s="18">
        <v>70</v>
      </c>
    </row>
    <row r="29" spans="2:10" x14ac:dyDescent="0.3">
      <c r="B29" s="10" t="s">
        <v>5</v>
      </c>
      <c r="C29" s="4"/>
      <c r="D29" s="4"/>
      <c r="E29" s="7">
        <v>140</v>
      </c>
      <c r="F29" s="7">
        <v>130</v>
      </c>
      <c r="G29" s="5">
        <v>111</v>
      </c>
    </row>
    <row r="30" spans="2:10" ht="15" thickBot="1" x14ac:dyDescent="0.35">
      <c r="B30" s="11" t="s">
        <v>6</v>
      </c>
      <c r="C30" s="6"/>
      <c r="D30" s="6"/>
      <c r="E30" s="19">
        <f>+E34</f>
        <v>1.0714285714285714</v>
      </c>
      <c r="F30" s="19">
        <f t="shared" ref="F30:G30" si="2">+F34</f>
        <v>1.1307692307692307</v>
      </c>
      <c r="G30" s="19">
        <f t="shared" si="2"/>
        <v>1.6036036036036037</v>
      </c>
    </row>
    <row r="32" spans="2:10" x14ac:dyDescent="0.3">
      <c r="C32" t="s">
        <v>21</v>
      </c>
      <c r="E32" s="20">
        <f>SUM(E26:E28)</f>
        <v>150</v>
      </c>
      <c r="F32" s="20">
        <f t="shared" ref="F32:G32" si="3">SUM(F26:F28)</f>
        <v>147</v>
      </c>
      <c r="G32" s="20">
        <f t="shared" si="3"/>
        <v>178</v>
      </c>
    </row>
    <row r="33" spans="2:7" x14ac:dyDescent="0.3">
      <c r="C33" t="s">
        <v>7</v>
      </c>
      <c r="E33">
        <v>140</v>
      </c>
      <c r="F33">
        <v>130</v>
      </c>
      <c r="G33">
        <v>111</v>
      </c>
    </row>
    <row r="34" spans="2:7" x14ac:dyDescent="0.3">
      <c r="C34" t="s">
        <v>6</v>
      </c>
      <c r="E34" s="21">
        <f>(E32*100/E33/100)</f>
        <v>1.0714285714285714</v>
      </c>
      <c r="F34" s="21">
        <f t="shared" ref="F34:G34" si="4">(F32*100/F29/100)</f>
        <v>1.1307692307692307</v>
      </c>
      <c r="G34" s="21">
        <f t="shared" si="4"/>
        <v>1.6036036036036037</v>
      </c>
    </row>
    <row r="36" spans="2:7" x14ac:dyDescent="0.3">
      <c r="D36" t="s">
        <v>127</v>
      </c>
      <c r="E36" s="59">
        <f>AVERAGE(E33:G33)</f>
        <v>127</v>
      </c>
      <c r="F36" s="59"/>
      <c r="G36" s="59"/>
    </row>
    <row r="37" spans="2:7" x14ac:dyDescent="0.3">
      <c r="D37" t="s">
        <v>128</v>
      </c>
      <c r="E37" s="60">
        <f>AVERAGE(E34:G34)</f>
        <v>1.2686004686004686</v>
      </c>
    </row>
    <row r="39" spans="2:7" ht="15" thickBot="1" x14ac:dyDescent="0.35"/>
    <row r="40" spans="2:7" x14ac:dyDescent="0.3">
      <c r="B40" s="74" t="s">
        <v>9</v>
      </c>
      <c r="C40" s="75"/>
      <c r="D40" s="75"/>
      <c r="E40" s="75"/>
      <c r="F40" s="75"/>
      <c r="G40" s="76"/>
    </row>
    <row r="41" spans="2:7" ht="15" thickBot="1" x14ac:dyDescent="0.35">
      <c r="B41" s="77"/>
      <c r="C41" s="78"/>
      <c r="D41" s="78"/>
      <c r="E41" s="78"/>
      <c r="F41" s="78"/>
      <c r="G41" s="79"/>
    </row>
    <row r="42" spans="2:7" ht="15" thickBot="1" x14ac:dyDescent="0.35">
      <c r="B42" s="1"/>
      <c r="C42" s="2"/>
      <c r="D42" s="2"/>
      <c r="E42" s="2"/>
      <c r="F42" s="2"/>
      <c r="G42" s="3"/>
    </row>
    <row r="43" spans="2:7" ht="15" thickBot="1" x14ac:dyDescent="0.35">
      <c r="B43" s="72" t="s">
        <v>0</v>
      </c>
      <c r="C43" s="73"/>
      <c r="D43" s="8"/>
      <c r="E43" s="9" t="s">
        <v>1</v>
      </c>
      <c r="F43" s="9" t="s">
        <v>2</v>
      </c>
      <c r="G43" s="8" t="s">
        <v>3</v>
      </c>
    </row>
    <row r="44" spans="2:7" ht="15" thickBot="1" x14ac:dyDescent="0.35">
      <c r="B44" s="7" t="s">
        <v>16</v>
      </c>
      <c r="C44" s="4"/>
      <c r="D44" s="4"/>
      <c r="E44" s="12" t="s">
        <v>23</v>
      </c>
      <c r="F44" s="13" t="s">
        <v>24</v>
      </c>
      <c r="G44" s="14" t="s">
        <v>25</v>
      </c>
    </row>
    <row r="45" spans="2:7" x14ac:dyDescent="0.3">
      <c r="B45" s="10" t="s">
        <v>15</v>
      </c>
      <c r="C45" s="4"/>
      <c r="D45" s="4"/>
      <c r="E45" s="15">
        <v>40000</v>
      </c>
      <c r="F45" s="15">
        <v>25</v>
      </c>
      <c r="G45" s="17">
        <v>7</v>
      </c>
    </row>
    <row r="46" spans="2:7" x14ac:dyDescent="0.3">
      <c r="B46" s="10" t="s">
        <v>14</v>
      </c>
      <c r="C46" s="4"/>
      <c r="D46" s="4"/>
      <c r="E46" s="16">
        <v>58000</v>
      </c>
      <c r="F46" s="16">
        <v>30</v>
      </c>
      <c r="G46" s="18">
        <v>9</v>
      </c>
    </row>
    <row r="47" spans="2:7" x14ac:dyDescent="0.3">
      <c r="B47" s="10" t="s">
        <v>13</v>
      </c>
      <c r="C47" s="4"/>
      <c r="D47" s="4"/>
      <c r="E47" s="16">
        <v>55000</v>
      </c>
      <c r="F47" s="16">
        <v>38</v>
      </c>
      <c r="G47" s="18">
        <v>11</v>
      </c>
    </row>
    <row r="48" spans="2:7" x14ac:dyDescent="0.3">
      <c r="B48" s="10" t="s">
        <v>5</v>
      </c>
      <c r="C48" s="4"/>
      <c r="D48" s="4"/>
      <c r="E48" s="7">
        <v>118000</v>
      </c>
      <c r="F48" s="7">
        <v>54</v>
      </c>
      <c r="G48" s="5">
        <v>24</v>
      </c>
    </row>
    <row r="49" spans="2:7" ht="15" thickBot="1" x14ac:dyDescent="0.35">
      <c r="B49" s="11" t="s">
        <v>6</v>
      </c>
      <c r="C49" s="6"/>
      <c r="D49" s="6"/>
      <c r="E49" s="19">
        <f>+E53</f>
        <v>1.2966101694915255</v>
      </c>
      <c r="F49" s="19">
        <f t="shared" ref="F49:G49" si="5">+F53</f>
        <v>1.7222222222222223</v>
      </c>
      <c r="G49" s="19">
        <f t="shared" si="5"/>
        <v>1.125</v>
      </c>
    </row>
    <row r="51" spans="2:7" x14ac:dyDescent="0.3">
      <c r="C51" t="s">
        <v>21</v>
      </c>
      <c r="E51" s="20">
        <f>SUM(E45:E47)</f>
        <v>153000</v>
      </c>
      <c r="F51" s="20">
        <f>SUM(F45:F47)</f>
        <v>93</v>
      </c>
      <c r="G51" s="20">
        <f t="shared" ref="G51" si="6">SUM(G45:G47)</f>
        <v>27</v>
      </c>
    </row>
    <row r="52" spans="2:7" x14ac:dyDescent="0.3">
      <c r="C52" t="s">
        <v>7</v>
      </c>
      <c r="E52">
        <v>118000</v>
      </c>
      <c r="F52">
        <v>54</v>
      </c>
      <c r="G52">
        <v>24</v>
      </c>
    </row>
    <row r="53" spans="2:7" x14ac:dyDescent="0.3">
      <c r="C53" t="s">
        <v>6</v>
      </c>
      <c r="E53" s="21">
        <f>(E51*100/E52/100)</f>
        <v>1.2966101694915255</v>
      </c>
      <c r="F53" s="21">
        <f>F51*100/F52/100</f>
        <v>1.7222222222222223</v>
      </c>
      <c r="G53" s="21">
        <f>(G51*100/G52/100)</f>
        <v>1.125</v>
      </c>
    </row>
    <row r="55" spans="2:7" x14ac:dyDescent="0.3">
      <c r="D55" t="s">
        <v>127</v>
      </c>
      <c r="E55">
        <f>AVERAGE(E52:G52)</f>
        <v>39359.333333333336</v>
      </c>
    </row>
    <row r="56" spans="2:7" x14ac:dyDescent="0.3">
      <c r="D56" t="s">
        <v>128</v>
      </c>
      <c r="E56" s="60">
        <f>AVERAGE(E53:G53)</f>
        <v>1.3812774639045824</v>
      </c>
    </row>
    <row r="59" spans="2:7" ht="15" thickBot="1" x14ac:dyDescent="0.35"/>
    <row r="60" spans="2:7" x14ac:dyDescent="0.3">
      <c r="B60" s="74" t="s">
        <v>10</v>
      </c>
      <c r="C60" s="75"/>
      <c r="D60" s="75"/>
      <c r="E60" s="75"/>
      <c r="F60" s="75"/>
      <c r="G60" s="76"/>
    </row>
    <row r="61" spans="2:7" ht="15" thickBot="1" x14ac:dyDescent="0.35">
      <c r="B61" s="77"/>
      <c r="C61" s="78"/>
      <c r="D61" s="78"/>
      <c r="E61" s="78"/>
      <c r="F61" s="78"/>
      <c r="G61" s="79"/>
    </row>
    <row r="62" spans="2:7" ht="15" thickBot="1" x14ac:dyDescent="0.35">
      <c r="B62" s="1"/>
      <c r="C62" s="2"/>
      <c r="D62" s="2"/>
      <c r="E62" s="2"/>
      <c r="F62" s="2"/>
      <c r="G62" s="3"/>
    </row>
    <row r="63" spans="2:7" ht="15" thickBot="1" x14ac:dyDescent="0.35">
      <c r="B63" s="72" t="s">
        <v>0</v>
      </c>
      <c r="C63" s="73"/>
      <c r="D63" s="8"/>
      <c r="E63" s="9" t="s">
        <v>1</v>
      </c>
      <c r="F63" s="9" t="s">
        <v>2</v>
      </c>
      <c r="G63" s="8" t="s">
        <v>3</v>
      </c>
    </row>
    <row r="64" spans="2:7" ht="15" thickBot="1" x14ac:dyDescent="0.35">
      <c r="B64" s="7" t="s">
        <v>16</v>
      </c>
      <c r="C64" s="4"/>
      <c r="D64" s="4"/>
      <c r="E64" s="12" t="s">
        <v>26</v>
      </c>
      <c r="F64" s="13" t="s">
        <v>27</v>
      </c>
      <c r="G64" s="14" t="s">
        <v>28</v>
      </c>
    </row>
    <row r="65" spans="2:7" x14ac:dyDescent="0.3">
      <c r="B65" s="10" t="s">
        <v>15</v>
      </c>
      <c r="C65" s="4"/>
      <c r="D65" s="4"/>
      <c r="E65" s="15">
        <v>60</v>
      </c>
      <c r="F65" s="15">
        <v>60</v>
      </c>
      <c r="G65" s="17">
        <v>59</v>
      </c>
    </row>
    <row r="66" spans="2:7" x14ac:dyDescent="0.3">
      <c r="B66" s="10" t="s">
        <v>14</v>
      </c>
      <c r="C66" s="4"/>
      <c r="D66" s="4"/>
      <c r="E66" s="16">
        <v>70</v>
      </c>
      <c r="F66" s="16">
        <v>80</v>
      </c>
      <c r="G66" s="18">
        <v>88</v>
      </c>
    </row>
    <row r="67" spans="2:7" x14ac:dyDescent="0.3">
      <c r="B67" s="10" t="s">
        <v>13</v>
      </c>
      <c r="C67" s="4"/>
      <c r="D67" s="4"/>
      <c r="E67" s="16">
        <v>90</v>
      </c>
      <c r="F67" s="16">
        <v>90</v>
      </c>
      <c r="G67" s="18">
        <v>90</v>
      </c>
    </row>
    <row r="68" spans="2:7" x14ac:dyDescent="0.3">
      <c r="B68" s="10" t="s">
        <v>5</v>
      </c>
      <c r="C68" s="4"/>
      <c r="D68" s="4"/>
      <c r="E68" s="7">
        <v>185</v>
      </c>
      <c r="F68" s="7">
        <v>167</v>
      </c>
      <c r="G68" s="5">
        <v>192</v>
      </c>
    </row>
    <row r="69" spans="2:7" ht="15" thickBot="1" x14ac:dyDescent="0.35">
      <c r="B69" s="11" t="s">
        <v>6</v>
      </c>
      <c r="C69" s="6"/>
      <c r="D69" s="6"/>
      <c r="E69" s="19">
        <f>+E73</f>
        <v>1.1891891891891893</v>
      </c>
      <c r="F69" s="19">
        <f>+F73</f>
        <v>1.3772455089820361</v>
      </c>
      <c r="G69" s="19">
        <f t="shared" ref="G69" si="7">+G73</f>
        <v>1.234375</v>
      </c>
    </row>
    <row r="71" spans="2:7" x14ac:dyDescent="0.3">
      <c r="C71" t="s">
        <v>21</v>
      </c>
      <c r="E71" s="20">
        <f>SUM(E65:E67)</f>
        <v>220</v>
      </c>
      <c r="F71" s="20">
        <f t="shared" ref="F71" si="8">SUM(F65:F67)</f>
        <v>230</v>
      </c>
      <c r="G71" s="20">
        <f>SUM(G65:G67)</f>
        <v>237</v>
      </c>
    </row>
    <row r="72" spans="2:7" x14ac:dyDescent="0.3">
      <c r="C72" t="s">
        <v>7</v>
      </c>
      <c r="E72">
        <v>185</v>
      </c>
      <c r="F72">
        <v>167</v>
      </c>
      <c r="G72">
        <v>192</v>
      </c>
    </row>
    <row r="73" spans="2:7" x14ac:dyDescent="0.3">
      <c r="C73" t="s">
        <v>6</v>
      </c>
      <c r="E73" s="21">
        <f>(E71*100/E72/100)</f>
        <v>1.1891891891891893</v>
      </c>
      <c r="F73" s="21">
        <f t="shared" ref="F73:G73" si="9">(F71*100/F72/100)</f>
        <v>1.3772455089820361</v>
      </c>
      <c r="G73" s="21">
        <f t="shared" si="9"/>
        <v>1.234375</v>
      </c>
    </row>
    <row r="76" spans="2:7" x14ac:dyDescent="0.3">
      <c r="D76" t="s">
        <v>127</v>
      </c>
      <c r="E76">
        <f>AVERAGE(E72:G72)</f>
        <v>181.33333333333334</v>
      </c>
    </row>
    <row r="77" spans="2:7" x14ac:dyDescent="0.3">
      <c r="D77" t="s">
        <v>128</v>
      </c>
      <c r="E77" s="60">
        <f>AVERAGE(E69:G69)</f>
        <v>1.2669365660570751</v>
      </c>
    </row>
  </sheetData>
  <mergeCells count="9">
    <mergeCell ref="H12:J20"/>
    <mergeCell ref="B43:C43"/>
    <mergeCell ref="B60:G61"/>
    <mergeCell ref="B63:C63"/>
    <mergeCell ref="B2:G3"/>
    <mergeCell ref="B5:C5"/>
    <mergeCell ref="B21:G22"/>
    <mergeCell ref="B24:C24"/>
    <mergeCell ref="B40:G4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7"/>
  <sheetViews>
    <sheetView topLeftCell="P1" workbookViewId="0">
      <selection activeCell="Q36" sqref="Q36"/>
    </sheetView>
  </sheetViews>
  <sheetFormatPr baseColWidth="10" defaultRowHeight="14.4" x14ac:dyDescent="0.3"/>
  <cols>
    <col min="1" max="1" width="6.5546875" customWidth="1"/>
    <col min="2" max="2" width="9.44140625" customWidth="1"/>
    <col min="3" max="3" width="14.33203125" customWidth="1"/>
    <col min="5" max="5" width="11.6640625" bestFit="1" customWidth="1"/>
    <col min="6" max="6" width="12.109375" customWidth="1"/>
    <col min="7" max="7" width="14.5546875" customWidth="1"/>
    <col min="8" max="8" width="12.6640625" customWidth="1"/>
    <col min="9" max="9" width="12.88671875" customWidth="1"/>
    <col min="10" max="10" width="15.5546875" customWidth="1"/>
    <col min="11" max="11" width="11" customWidth="1"/>
    <col min="12" max="12" width="24.44140625" customWidth="1"/>
    <col min="13" max="13" width="13.5546875" customWidth="1"/>
    <col min="14" max="14" width="14.88671875" customWidth="1"/>
    <col min="15" max="15" width="10.5546875" customWidth="1"/>
    <col min="16" max="16" width="6" customWidth="1"/>
    <col min="17" max="17" width="41.5546875" customWidth="1"/>
    <col min="18" max="18" width="9.109375" customWidth="1"/>
    <col min="19" max="19" width="9.88671875" customWidth="1"/>
    <col min="20" max="20" width="14" customWidth="1"/>
    <col min="21" max="21" width="13.44140625" customWidth="1"/>
    <col min="22" max="22" width="16.33203125" customWidth="1"/>
    <col min="23" max="23" width="14.44140625" customWidth="1"/>
    <col min="24" max="24" width="23.6640625" customWidth="1"/>
  </cols>
  <sheetData>
    <row r="1" spans="1:24" ht="18.600000000000001" thickBot="1" x14ac:dyDescent="0.4">
      <c r="A1" s="80" t="s">
        <v>29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</row>
    <row r="2" spans="1:24" ht="15" thickBot="1" x14ac:dyDescent="0.35"/>
    <row r="3" spans="1:24" ht="16.2" thickBot="1" x14ac:dyDescent="0.35">
      <c r="A3" s="82" t="s">
        <v>30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</row>
    <row r="4" spans="1:24" ht="15" thickBot="1" x14ac:dyDescent="0.35"/>
    <row r="5" spans="1:24" s="29" customFormat="1" ht="24.6" thickBot="1" x14ac:dyDescent="0.35">
      <c r="A5" s="27" t="s">
        <v>31</v>
      </c>
      <c r="B5" s="28" t="s">
        <v>32</v>
      </c>
      <c r="C5" s="28" t="s">
        <v>33</v>
      </c>
      <c r="D5" s="28" t="s">
        <v>34</v>
      </c>
      <c r="E5" s="28" t="s">
        <v>35</v>
      </c>
      <c r="F5" s="28" t="s">
        <v>36</v>
      </c>
      <c r="G5" s="28" t="s">
        <v>37</v>
      </c>
      <c r="H5" s="28" t="s">
        <v>38</v>
      </c>
      <c r="I5" s="28" t="s">
        <v>39</v>
      </c>
      <c r="J5" s="28" t="s">
        <v>40</v>
      </c>
      <c r="K5" s="28" t="s">
        <v>41</v>
      </c>
      <c r="L5" s="28" t="s">
        <v>42</v>
      </c>
      <c r="M5" s="28" t="s">
        <v>43</v>
      </c>
      <c r="N5" s="28" t="s">
        <v>44</v>
      </c>
      <c r="O5" s="28" t="s">
        <v>45</v>
      </c>
      <c r="P5" s="28" t="s">
        <v>46</v>
      </c>
      <c r="Q5" s="28" t="s">
        <v>47</v>
      </c>
      <c r="R5" s="28" t="s">
        <v>48</v>
      </c>
      <c r="S5" s="28" t="s">
        <v>49</v>
      </c>
      <c r="T5" s="28" t="s">
        <v>50</v>
      </c>
      <c r="U5" s="28" t="s">
        <v>51</v>
      </c>
      <c r="V5" s="28" t="s">
        <v>52</v>
      </c>
      <c r="W5" s="28" t="s">
        <v>53</v>
      </c>
      <c r="X5" s="28" t="s">
        <v>42</v>
      </c>
    </row>
    <row r="6" spans="1:24" x14ac:dyDescent="0.3">
      <c r="A6" s="30">
        <v>1</v>
      </c>
      <c r="B6" s="35">
        <v>100</v>
      </c>
      <c r="C6" s="31" t="s">
        <v>54</v>
      </c>
      <c r="D6" s="31" t="s">
        <v>55</v>
      </c>
      <c r="E6" s="36">
        <v>188056</v>
      </c>
      <c r="F6" s="38">
        <v>2308596</v>
      </c>
      <c r="G6" s="40">
        <v>3179638521</v>
      </c>
      <c r="H6" s="31" t="s">
        <v>73</v>
      </c>
      <c r="I6" s="31" t="s">
        <v>77</v>
      </c>
      <c r="J6" s="40">
        <v>3179638521</v>
      </c>
      <c r="K6" s="31" t="s">
        <v>83</v>
      </c>
      <c r="L6" s="44" t="s">
        <v>97</v>
      </c>
      <c r="M6" s="42">
        <v>25905</v>
      </c>
      <c r="N6" s="31" t="s">
        <v>85</v>
      </c>
      <c r="O6" s="31" t="s">
        <v>90</v>
      </c>
      <c r="P6" s="31">
        <v>1</v>
      </c>
      <c r="Q6" s="31" t="s">
        <v>91</v>
      </c>
      <c r="R6" s="46">
        <v>6</v>
      </c>
      <c r="S6" s="31" t="s">
        <v>54</v>
      </c>
      <c r="T6" s="49" t="s">
        <v>73</v>
      </c>
      <c r="U6" s="31" t="s">
        <v>77</v>
      </c>
      <c r="V6" s="50">
        <v>3179638521</v>
      </c>
      <c r="W6" s="50">
        <v>3179638521</v>
      </c>
      <c r="X6" s="44" t="s">
        <v>97</v>
      </c>
    </row>
    <row r="7" spans="1:24" x14ac:dyDescent="0.3">
      <c r="A7" s="32">
        <v>2</v>
      </c>
      <c r="B7" s="35">
        <v>110</v>
      </c>
      <c r="C7" s="33" t="s">
        <v>56</v>
      </c>
      <c r="D7" s="33" t="s">
        <v>57</v>
      </c>
      <c r="E7" s="37">
        <v>709685</v>
      </c>
      <c r="F7" s="39">
        <v>2558963</v>
      </c>
      <c r="G7" s="41">
        <v>3106985478</v>
      </c>
      <c r="H7" s="31" t="s">
        <v>74</v>
      </c>
      <c r="I7" s="31" t="s">
        <v>78</v>
      </c>
      <c r="J7" s="41">
        <v>3106985478</v>
      </c>
      <c r="K7" s="33" t="s">
        <v>84</v>
      </c>
      <c r="L7" s="45" t="s">
        <v>98</v>
      </c>
      <c r="M7" s="43">
        <v>32944</v>
      </c>
      <c r="N7" s="31" t="s">
        <v>86</v>
      </c>
      <c r="O7" s="31" t="s">
        <v>90</v>
      </c>
      <c r="P7" s="33">
        <v>2</v>
      </c>
      <c r="Q7" s="31" t="s">
        <v>96</v>
      </c>
      <c r="R7" s="47">
        <v>4</v>
      </c>
      <c r="S7" s="33" t="s">
        <v>56</v>
      </c>
      <c r="T7" s="49" t="s">
        <v>74</v>
      </c>
      <c r="U7" s="31" t="s">
        <v>78</v>
      </c>
      <c r="V7" s="51">
        <v>3106985478</v>
      </c>
      <c r="W7" s="51">
        <v>3106985478</v>
      </c>
      <c r="X7" s="45" t="s">
        <v>98</v>
      </c>
    </row>
    <row r="8" spans="1:24" x14ac:dyDescent="0.3">
      <c r="A8" s="32">
        <v>3</v>
      </c>
      <c r="B8" s="35">
        <v>120</v>
      </c>
      <c r="C8" s="33" t="s">
        <v>58</v>
      </c>
      <c r="D8" s="33" t="s">
        <v>59</v>
      </c>
      <c r="E8" s="37">
        <v>519687</v>
      </c>
      <c r="F8" s="39">
        <v>9685743</v>
      </c>
      <c r="G8" s="41">
        <v>3009687452</v>
      </c>
      <c r="H8" s="31" t="s">
        <v>75</v>
      </c>
      <c r="I8" s="31" t="s">
        <v>79</v>
      </c>
      <c r="J8" s="41">
        <v>3009687452</v>
      </c>
      <c r="K8" s="31" t="s">
        <v>83</v>
      </c>
      <c r="L8" s="45" t="s">
        <v>99</v>
      </c>
      <c r="M8" s="43">
        <v>30909</v>
      </c>
      <c r="N8" s="31" t="s">
        <v>87</v>
      </c>
      <c r="O8" s="31" t="s">
        <v>90</v>
      </c>
      <c r="P8" s="33">
        <v>4</v>
      </c>
      <c r="Q8" s="31" t="s">
        <v>92</v>
      </c>
      <c r="R8" s="47">
        <v>5</v>
      </c>
      <c r="S8" s="33" t="s">
        <v>58</v>
      </c>
      <c r="T8" s="49" t="s">
        <v>75</v>
      </c>
      <c r="U8" s="31" t="s">
        <v>79</v>
      </c>
      <c r="V8" s="51">
        <v>3009687452</v>
      </c>
      <c r="W8" s="51">
        <v>3009687452</v>
      </c>
      <c r="X8" s="45" t="s">
        <v>99</v>
      </c>
    </row>
    <row r="9" spans="1:24" x14ac:dyDescent="0.3">
      <c r="A9" s="32">
        <v>4</v>
      </c>
      <c r="B9" s="35">
        <v>130</v>
      </c>
      <c r="C9" s="33" t="s">
        <v>60</v>
      </c>
      <c r="D9" s="33" t="s">
        <v>57</v>
      </c>
      <c r="E9" s="37">
        <v>219674</v>
      </c>
      <c r="F9" s="39">
        <v>3698574</v>
      </c>
      <c r="G9" s="41">
        <v>3119638527</v>
      </c>
      <c r="H9" s="31" t="s">
        <v>76</v>
      </c>
      <c r="I9" s="31" t="s">
        <v>80</v>
      </c>
      <c r="J9" s="41">
        <v>3119638527</v>
      </c>
      <c r="K9" s="33" t="s">
        <v>84</v>
      </c>
      <c r="L9" s="45" t="s">
        <v>100</v>
      </c>
      <c r="M9" s="43">
        <v>34963</v>
      </c>
      <c r="N9" s="31" t="s">
        <v>88</v>
      </c>
      <c r="O9" s="31" t="s">
        <v>90</v>
      </c>
      <c r="P9" s="33">
        <v>6</v>
      </c>
      <c r="Q9" s="31" t="s">
        <v>94</v>
      </c>
      <c r="R9" s="47">
        <v>7</v>
      </c>
      <c r="S9" s="33" t="s">
        <v>60</v>
      </c>
      <c r="T9" s="49" t="s">
        <v>76</v>
      </c>
      <c r="U9" s="31" t="s">
        <v>80</v>
      </c>
      <c r="V9" s="51">
        <v>3119638527</v>
      </c>
      <c r="W9" s="51">
        <v>3119638527</v>
      </c>
      <c r="X9" s="45" t="s">
        <v>100</v>
      </c>
    </row>
    <row r="10" spans="1:24" x14ac:dyDescent="0.3">
      <c r="A10" s="32">
        <v>5</v>
      </c>
      <c r="B10" s="35">
        <v>140</v>
      </c>
      <c r="C10" s="33" t="s">
        <v>61</v>
      </c>
      <c r="D10" s="33" t="s">
        <v>62</v>
      </c>
      <c r="E10" s="37">
        <v>967485</v>
      </c>
      <c r="F10" s="39">
        <v>1236589</v>
      </c>
      <c r="G10" s="41">
        <v>3129685744</v>
      </c>
      <c r="H10" s="31" t="s">
        <v>73</v>
      </c>
      <c r="I10" s="31" t="s">
        <v>81</v>
      </c>
      <c r="J10" s="41">
        <v>3129685744</v>
      </c>
      <c r="K10" s="31" t="s">
        <v>83</v>
      </c>
      <c r="L10" s="45" t="s">
        <v>101</v>
      </c>
      <c r="M10" s="43">
        <v>28686</v>
      </c>
      <c r="N10" s="31" t="s">
        <v>89</v>
      </c>
      <c r="O10" s="31" t="s">
        <v>90</v>
      </c>
      <c r="P10" s="33">
        <v>4</v>
      </c>
      <c r="Q10" s="31" t="s">
        <v>96</v>
      </c>
      <c r="R10" s="47">
        <v>6</v>
      </c>
      <c r="S10" s="33" t="s">
        <v>61</v>
      </c>
      <c r="T10" s="49" t="s">
        <v>73</v>
      </c>
      <c r="U10" s="31" t="s">
        <v>81</v>
      </c>
      <c r="V10" s="51">
        <v>3129685744</v>
      </c>
      <c r="W10" s="51">
        <v>3129685744</v>
      </c>
      <c r="X10" s="45" t="s">
        <v>101</v>
      </c>
    </row>
    <row r="11" spans="1:24" x14ac:dyDescent="0.3">
      <c r="A11" s="32">
        <v>6</v>
      </c>
      <c r="B11" s="35">
        <v>150</v>
      </c>
      <c r="C11" s="33" t="s">
        <v>63</v>
      </c>
      <c r="D11" s="33" t="s">
        <v>64</v>
      </c>
      <c r="E11" s="37">
        <v>896742</v>
      </c>
      <c r="F11" s="39">
        <v>9638521</v>
      </c>
      <c r="G11" s="41">
        <v>3159638745</v>
      </c>
      <c r="H11" s="31" t="s">
        <v>74</v>
      </c>
      <c r="I11" s="31" t="s">
        <v>82</v>
      </c>
      <c r="J11" s="41">
        <v>3159638745</v>
      </c>
      <c r="K11" s="33" t="s">
        <v>84</v>
      </c>
      <c r="L11" s="45" t="s">
        <v>102</v>
      </c>
      <c r="M11" s="43">
        <v>24582</v>
      </c>
      <c r="N11" s="31" t="s">
        <v>85</v>
      </c>
      <c r="O11" s="31" t="s">
        <v>90</v>
      </c>
      <c r="P11" s="33">
        <v>3</v>
      </c>
      <c r="Q11" s="31" t="s">
        <v>92</v>
      </c>
      <c r="R11" s="47">
        <v>5</v>
      </c>
      <c r="S11" s="33" t="s">
        <v>63</v>
      </c>
      <c r="T11" s="49" t="s">
        <v>74</v>
      </c>
      <c r="U11" s="31" t="s">
        <v>82</v>
      </c>
      <c r="V11" s="51">
        <v>3159638745</v>
      </c>
      <c r="W11" s="51">
        <v>3159638745</v>
      </c>
      <c r="X11" s="45" t="s">
        <v>102</v>
      </c>
    </row>
    <row r="12" spans="1:24" x14ac:dyDescent="0.3">
      <c r="A12" s="32">
        <v>7</v>
      </c>
      <c r="B12" s="35">
        <v>160</v>
      </c>
      <c r="C12" s="33" t="s">
        <v>65</v>
      </c>
      <c r="D12" s="33" t="s">
        <v>66</v>
      </c>
      <c r="E12" s="37">
        <v>304596</v>
      </c>
      <c r="F12" s="39">
        <v>9874563</v>
      </c>
      <c r="G12" s="41">
        <v>3179638574</v>
      </c>
      <c r="H12" s="31" t="s">
        <v>75</v>
      </c>
      <c r="I12" s="31" t="s">
        <v>77</v>
      </c>
      <c r="J12" s="41">
        <v>3179638574</v>
      </c>
      <c r="K12" s="31" t="s">
        <v>83</v>
      </c>
      <c r="L12" s="45" t="s">
        <v>103</v>
      </c>
      <c r="M12" s="43">
        <v>30442</v>
      </c>
      <c r="N12" s="31" t="s">
        <v>86</v>
      </c>
      <c r="O12" s="31" t="s">
        <v>90</v>
      </c>
      <c r="P12" s="33">
        <v>3</v>
      </c>
      <c r="Q12" s="31" t="s">
        <v>95</v>
      </c>
      <c r="R12" s="47">
        <v>4</v>
      </c>
      <c r="S12" s="33" t="s">
        <v>65</v>
      </c>
      <c r="T12" s="49" t="s">
        <v>75</v>
      </c>
      <c r="U12" s="31" t="s">
        <v>77</v>
      </c>
      <c r="V12" s="51">
        <v>3179638574</v>
      </c>
      <c r="W12" s="51">
        <v>3179638574</v>
      </c>
      <c r="X12" s="45" t="s">
        <v>103</v>
      </c>
    </row>
    <row r="13" spans="1:24" x14ac:dyDescent="0.3">
      <c r="A13" s="32">
        <v>8</v>
      </c>
      <c r="B13" s="35">
        <v>170</v>
      </c>
      <c r="C13" s="33" t="s">
        <v>67</v>
      </c>
      <c r="D13" s="33" t="s">
        <v>68</v>
      </c>
      <c r="E13" s="37">
        <v>459687</v>
      </c>
      <c r="F13" s="39">
        <v>4589632</v>
      </c>
      <c r="G13" s="41">
        <v>3019638521</v>
      </c>
      <c r="H13" s="31" t="s">
        <v>76</v>
      </c>
      <c r="I13" s="31" t="s">
        <v>78</v>
      </c>
      <c r="J13" s="41">
        <v>3019638521</v>
      </c>
      <c r="K13" s="33" t="s">
        <v>84</v>
      </c>
      <c r="L13" s="45" t="s">
        <v>104</v>
      </c>
      <c r="M13" s="43">
        <v>30056</v>
      </c>
      <c r="N13" s="31" t="s">
        <v>87</v>
      </c>
      <c r="O13" s="31" t="s">
        <v>90</v>
      </c>
      <c r="P13" s="33">
        <v>2</v>
      </c>
      <c r="Q13" s="31" t="s">
        <v>93</v>
      </c>
      <c r="R13" s="47">
        <v>5</v>
      </c>
      <c r="S13" s="33" t="s">
        <v>67</v>
      </c>
      <c r="T13" s="49" t="s">
        <v>76</v>
      </c>
      <c r="U13" s="31" t="s">
        <v>78</v>
      </c>
      <c r="V13" s="51">
        <v>3019638521</v>
      </c>
      <c r="W13" s="51">
        <v>3019638521</v>
      </c>
      <c r="X13" s="45" t="s">
        <v>104</v>
      </c>
    </row>
    <row r="14" spans="1:24" x14ac:dyDescent="0.3">
      <c r="A14" s="32">
        <v>9</v>
      </c>
      <c r="B14" s="35">
        <v>180</v>
      </c>
      <c r="C14" s="33" t="s">
        <v>69</v>
      </c>
      <c r="D14" s="33" t="s">
        <v>70</v>
      </c>
      <c r="E14" s="37">
        <v>109632</v>
      </c>
      <c r="F14" s="39">
        <v>3698574</v>
      </c>
      <c r="G14" s="41">
        <v>3109638754</v>
      </c>
      <c r="H14" s="31" t="s">
        <v>73</v>
      </c>
      <c r="I14" s="31" t="s">
        <v>79</v>
      </c>
      <c r="J14" s="41">
        <v>3109638754</v>
      </c>
      <c r="K14" s="31" t="s">
        <v>83</v>
      </c>
      <c r="L14" s="45" t="s">
        <v>105</v>
      </c>
      <c r="M14" s="43">
        <v>27573</v>
      </c>
      <c r="N14" s="31" t="s">
        <v>88</v>
      </c>
      <c r="O14" s="31" t="s">
        <v>90</v>
      </c>
      <c r="P14" s="33">
        <v>1</v>
      </c>
      <c r="Q14" s="31" t="s">
        <v>92</v>
      </c>
      <c r="R14" s="47">
        <v>6</v>
      </c>
      <c r="S14" s="33" t="s">
        <v>69</v>
      </c>
      <c r="T14" s="49" t="s">
        <v>73</v>
      </c>
      <c r="U14" s="31" t="s">
        <v>79</v>
      </c>
      <c r="V14" s="51">
        <v>3109638754</v>
      </c>
      <c r="W14" s="51">
        <v>3109638754</v>
      </c>
      <c r="X14" s="45" t="s">
        <v>105</v>
      </c>
    </row>
    <row r="15" spans="1:24" x14ac:dyDescent="0.3">
      <c r="A15" s="32">
        <v>10</v>
      </c>
      <c r="B15" s="35">
        <v>190</v>
      </c>
      <c r="C15" s="33" t="s">
        <v>71</v>
      </c>
      <c r="D15" s="33" t="s">
        <v>72</v>
      </c>
      <c r="E15" s="37">
        <v>569874</v>
      </c>
      <c r="F15" s="39">
        <v>1239685</v>
      </c>
      <c r="G15" s="41">
        <v>3179638574</v>
      </c>
      <c r="H15" s="31" t="s">
        <v>74</v>
      </c>
      <c r="I15" s="31" t="s">
        <v>80</v>
      </c>
      <c r="J15" s="41">
        <v>3179638574</v>
      </c>
      <c r="K15" s="33" t="s">
        <v>84</v>
      </c>
      <c r="L15" s="45" t="s">
        <v>106</v>
      </c>
      <c r="M15" s="43">
        <v>32781</v>
      </c>
      <c r="N15" s="31" t="s">
        <v>89</v>
      </c>
      <c r="O15" s="31" t="s">
        <v>90</v>
      </c>
      <c r="P15" s="33">
        <v>2</v>
      </c>
      <c r="Q15" s="31" t="s">
        <v>91</v>
      </c>
      <c r="R15" s="47">
        <v>8</v>
      </c>
      <c r="S15" s="33" t="s">
        <v>71</v>
      </c>
      <c r="T15" s="49" t="s">
        <v>74</v>
      </c>
      <c r="U15" s="31" t="s">
        <v>80</v>
      </c>
      <c r="V15" s="51">
        <v>3179638574</v>
      </c>
      <c r="W15" s="51">
        <v>3179638574</v>
      </c>
      <c r="X15" s="45" t="s">
        <v>106</v>
      </c>
    </row>
    <row r="18" spans="1:24" x14ac:dyDescent="0.3">
      <c r="A18" s="34"/>
      <c r="X18" s="48"/>
    </row>
    <row r="19" spans="1:24" x14ac:dyDescent="0.3">
      <c r="X19" s="48"/>
    </row>
    <row r="20" spans="1:24" x14ac:dyDescent="0.3">
      <c r="X20" s="48"/>
    </row>
    <row r="21" spans="1:24" x14ac:dyDescent="0.3">
      <c r="X21" s="48"/>
    </row>
    <row r="22" spans="1:24" x14ac:dyDescent="0.3">
      <c r="X22" s="48"/>
    </row>
    <row r="23" spans="1:24" x14ac:dyDescent="0.3">
      <c r="X23" s="48"/>
    </row>
    <row r="24" spans="1:24" x14ac:dyDescent="0.3">
      <c r="X24" s="48"/>
    </row>
    <row r="25" spans="1:24" x14ac:dyDescent="0.3">
      <c r="X25" s="48"/>
    </row>
    <row r="26" spans="1:24" x14ac:dyDescent="0.3">
      <c r="X26" s="48"/>
    </row>
    <row r="27" spans="1:24" x14ac:dyDescent="0.3">
      <c r="X27" s="48"/>
    </row>
  </sheetData>
  <mergeCells count="2">
    <mergeCell ref="A1:X1"/>
    <mergeCell ref="A3:X3"/>
  </mergeCells>
  <hyperlinks>
    <hyperlink ref="X6" r:id="rId1" xr:uid="{00000000-0004-0000-0100-000000000000}"/>
    <hyperlink ref="X7" r:id="rId2" xr:uid="{00000000-0004-0000-0100-000001000000}"/>
    <hyperlink ref="X8" r:id="rId3" xr:uid="{00000000-0004-0000-0100-000002000000}"/>
    <hyperlink ref="X9" r:id="rId4" xr:uid="{00000000-0004-0000-0100-000003000000}"/>
    <hyperlink ref="X10" r:id="rId5" xr:uid="{00000000-0004-0000-0100-000004000000}"/>
    <hyperlink ref="X11" r:id="rId6" xr:uid="{00000000-0004-0000-0100-000005000000}"/>
    <hyperlink ref="X12" r:id="rId7" xr:uid="{00000000-0004-0000-0100-000006000000}"/>
    <hyperlink ref="X13" r:id="rId8" xr:uid="{00000000-0004-0000-0100-000007000000}"/>
    <hyperlink ref="X14" r:id="rId9" xr:uid="{00000000-0004-0000-0100-000008000000}"/>
    <hyperlink ref="X15" r:id="rId10" xr:uid="{00000000-0004-0000-0100-000009000000}"/>
    <hyperlink ref="L6" r:id="rId11" xr:uid="{00000000-0004-0000-0100-00000A000000}"/>
    <hyperlink ref="L7" r:id="rId12" xr:uid="{00000000-0004-0000-0100-00000B000000}"/>
    <hyperlink ref="L8" r:id="rId13" xr:uid="{00000000-0004-0000-0100-00000C000000}"/>
    <hyperlink ref="L9" r:id="rId14" xr:uid="{00000000-0004-0000-0100-00000D000000}"/>
    <hyperlink ref="L10" r:id="rId15" xr:uid="{00000000-0004-0000-0100-00000E000000}"/>
    <hyperlink ref="L11" r:id="rId16" xr:uid="{00000000-0004-0000-0100-00000F000000}"/>
    <hyperlink ref="L12" r:id="rId17" xr:uid="{00000000-0004-0000-0100-000010000000}"/>
    <hyperlink ref="L13" r:id="rId18" xr:uid="{00000000-0004-0000-0100-000011000000}"/>
    <hyperlink ref="L14" r:id="rId19" xr:uid="{00000000-0004-0000-0100-000012000000}"/>
    <hyperlink ref="L15" r:id="rId20" xr:uid="{00000000-0004-0000-0100-000013000000}"/>
  </hyperlinks>
  <pageMargins left="0.7" right="0.7" top="0.75" bottom="0.75" header="0.3" footer="0.3"/>
  <pageSetup orientation="portrait" r:id="rId2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O98"/>
  <sheetViews>
    <sheetView tabSelected="1" zoomScale="106" zoomScaleNormal="106" workbookViewId="0">
      <selection activeCell="H91" sqref="H91"/>
    </sheetView>
  </sheetViews>
  <sheetFormatPr baseColWidth="10" defaultRowHeight="14.4" x14ac:dyDescent="0.3"/>
  <cols>
    <col min="2" max="2" width="42.109375" customWidth="1"/>
    <col min="4" max="4" width="20.44140625" customWidth="1"/>
    <col min="5" max="5" width="15" customWidth="1"/>
    <col min="7" max="7" width="18.88671875" customWidth="1"/>
  </cols>
  <sheetData>
    <row r="2" spans="2:7" x14ac:dyDescent="0.3">
      <c r="B2" s="90" t="s">
        <v>17</v>
      </c>
      <c r="C2" s="90"/>
      <c r="D2" s="90"/>
      <c r="E2" s="90"/>
      <c r="F2" s="90"/>
      <c r="G2" s="90"/>
    </row>
    <row r="3" spans="2:7" x14ac:dyDescent="0.3">
      <c r="B3" s="90"/>
      <c r="C3" s="90"/>
      <c r="D3" s="90"/>
      <c r="E3" s="90"/>
      <c r="F3" s="90"/>
      <c r="G3" s="90"/>
    </row>
    <row r="4" spans="2:7" x14ac:dyDescent="0.3">
      <c r="B4" s="85" t="s">
        <v>13</v>
      </c>
      <c r="C4" s="85"/>
      <c r="D4" s="85"/>
      <c r="E4" s="85"/>
      <c r="F4" s="85"/>
      <c r="G4" s="85"/>
    </row>
    <row r="5" spans="2:7" x14ac:dyDescent="0.3">
      <c r="B5" s="85" t="s">
        <v>0</v>
      </c>
      <c r="C5" s="85"/>
      <c r="D5" s="61"/>
      <c r="E5" s="62" t="s">
        <v>1</v>
      </c>
      <c r="F5" s="62" t="s">
        <v>2</v>
      </c>
      <c r="G5" s="62" t="s">
        <v>3</v>
      </c>
    </row>
    <row r="6" spans="2:7" x14ac:dyDescent="0.3">
      <c r="B6" s="61" t="s">
        <v>107</v>
      </c>
      <c r="C6" s="61"/>
      <c r="D6" s="61"/>
      <c r="E6" s="63" t="s">
        <v>111</v>
      </c>
      <c r="F6" s="63" t="s">
        <v>112</v>
      </c>
      <c r="G6" s="63" t="s">
        <v>113</v>
      </c>
    </row>
    <row r="7" spans="2:7" x14ac:dyDescent="0.3">
      <c r="B7" s="63" t="s">
        <v>108</v>
      </c>
      <c r="C7" s="61"/>
      <c r="D7" s="61"/>
      <c r="E7" s="64">
        <v>35</v>
      </c>
      <c r="F7" s="64">
        <v>34</v>
      </c>
      <c r="G7" s="64">
        <v>15</v>
      </c>
    </row>
    <row r="8" spans="2:7" x14ac:dyDescent="0.3">
      <c r="B8" s="63" t="s">
        <v>109</v>
      </c>
      <c r="C8" s="61"/>
      <c r="D8" s="61"/>
      <c r="E8" s="64">
        <v>40</v>
      </c>
      <c r="F8" s="64">
        <v>39</v>
      </c>
      <c r="G8" s="64">
        <v>25</v>
      </c>
    </row>
    <row r="9" spans="2:7" x14ac:dyDescent="0.3">
      <c r="B9" s="63" t="s">
        <v>110</v>
      </c>
      <c r="C9" s="61"/>
      <c r="D9" s="61"/>
      <c r="E9" s="64">
        <v>45</v>
      </c>
      <c r="F9" s="64">
        <v>44</v>
      </c>
      <c r="G9" s="64">
        <v>35</v>
      </c>
    </row>
    <row r="10" spans="2:7" x14ac:dyDescent="0.3">
      <c r="B10" s="63" t="s">
        <v>5</v>
      </c>
      <c r="C10" s="61"/>
      <c r="D10" s="61"/>
      <c r="E10" s="61">
        <v>130</v>
      </c>
      <c r="F10" s="61">
        <v>120</v>
      </c>
      <c r="G10" s="61">
        <v>80</v>
      </c>
    </row>
    <row r="11" spans="2:7" x14ac:dyDescent="0.3">
      <c r="B11" s="63" t="s">
        <v>6</v>
      </c>
      <c r="C11" s="61"/>
      <c r="D11" s="61"/>
      <c r="E11" s="65">
        <f>+E15</f>
        <v>0.92307692307692302</v>
      </c>
      <c r="F11" s="65">
        <f t="shared" ref="F11" si="0">+F15</f>
        <v>0.97499999999999998</v>
      </c>
      <c r="G11" s="65">
        <f t="shared" ref="G11" si="1">+G15</f>
        <v>0.9375</v>
      </c>
    </row>
    <row r="13" spans="2:7" x14ac:dyDescent="0.3">
      <c r="C13" s="66" t="s">
        <v>114</v>
      </c>
      <c r="D13" s="66"/>
      <c r="E13" s="67">
        <f>SUM(E7:E9)</f>
        <v>120</v>
      </c>
      <c r="F13" s="67">
        <f t="shared" ref="F13:G13" si="2">SUM(F7:F9)</f>
        <v>117</v>
      </c>
      <c r="G13" s="67">
        <f t="shared" si="2"/>
        <v>75</v>
      </c>
    </row>
    <row r="14" spans="2:7" x14ac:dyDescent="0.3">
      <c r="C14" s="66" t="s">
        <v>7</v>
      </c>
      <c r="D14" s="66"/>
      <c r="E14" s="66">
        <v>130</v>
      </c>
      <c r="F14" s="66">
        <v>120</v>
      </c>
      <c r="G14" s="66">
        <v>80</v>
      </c>
    </row>
    <row r="15" spans="2:7" x14ac:dyDescent="0.3">
      <c r="C15" s="66" t="s">
        <v>6</v>
      </c>
      <c r="D15" s="66"/>
      <c r="E15" s="68">
        <f>(E13*100/E14/100)</f>
        <v>0.92307692307692302</v>
      </c>
      <c r="F15" s="68">
        <f t="shared" ref="F15:G15" si="3">(F13*100/F10/100)</f>
        <v>0.97499999999999998</v>
      </c>
      <c r="G15" s="68">
        <f t="shared" si="3"/>
        <v>0.9375</v>
      </c>
    </row>
    <row r="17" spans="2:15" x14ac:dyDescent="0.3">
      <c r="D17" t="s">
        <v>129</v>
      </c>
      <c r="E17">
        <f>AVERAGE(E14:G14)</f>
        <v>110</v>
      </c>
    </row>
    <row r="18" spans="2:15" x14ac:dyDescent="0.3">
      <c r="D18" t="s">
        <v>130</v>
      </c>
      <c r="E18" s="60">
        <f>AVERAGE(E15:G15)</f>
        <v>0.94519230769230766</v>
      </c>
    </row>
    <row r="21" spans="2:15" ht="15" customHeight="1" x14ac:dyDescent="0.3">
      <c r="B21" s="84" t="s">
        <v>133</v>
      </c>
      <c r="C21" s="84"/>
      <c r="D21" s="84"/>
      <c r="E21" s="84"/>
      <c r="F21" s="84"/>
      <c r="G21" s="84"/>
      <c r="H21" s="84"/>
      <c r="I21" s="84"/>
      <c r="J21" s="84"/>
      <c r="K21" s="84"/>
      <c r="L21" s="84"/>
      <c r="M21" s="84"/>
      <c r="N21" s="84"/>
      <c r="O21" s="84"/>
    </row>
    <row r="22" spans="2:15" x14ac:dyDescent="0.3"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</row>
    <row r="23" spans="2:15" x14ac:dyDescent="0.3"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</row>
    <row r="25" spans="2:15" ht="21" customHeight="1" x14ac:dyDescent="0.5">
      <c r="B25" s="91" t="s">
        <v>116</v>
      </c>
      <c r="C25" s="91"/>
      <c r="D25" s="91"/>
      <c r="E25" s="91"/>
      <c r="F25" s="91"/>
      <c r="G25" s="91"/>
    </row>
    <row r="26" spans="2:15" x14ac:dyDescent="0.3">
      <c r="B26" s="55"/>
      <c r="C26" s="55"/>
      <c r="D26" s="55"/>
      <c r="F26" s="58"/>
      <c r="G26" s="58"/>
    </row>
    <row r="27" spans="2:15" x14ac:dyDescent="0.3">
      <c r="B27" s="88" t="s">
        <v>17</v>
      </c>
      <c r="C27" s="88"/>
      <c r="D27" s="88"/>
      <c r="E27" s="88"/>
      <c r="F27" s="88"/>
      <c r="G27" s="88"/>
      <c r="I27" s="87" t="s">
        <v>120</v>
      </c>
      <c r="J27" s="87"/>
      <c r="K27" s="87"/>
      <c r="L27" s="87"/>
      <c r="M27" s="87"/>
      <c r="N27" s="87"/>
    </row>
    <row r="28" spans="2:15" x14ac:dyDescent="0.3">
      <c r="B28" s="88"/>
      <c r="C28" s="88"/>
      <c r="D28" s="88"/>
      <c r="E28" s="88"/>
      <c r="F28" s="88"/>
      <c r="G28" s="88"/>
      <c r="I28" s="87"/>
      <c r="J28" s="87"/>
      <c r="K28" s="87"/>
      <c r="L28" s="87"/>
      <c r="M28" s="87"/>
      <c r="N28" s="87"/>
    </row>
    <row r="29" spans="2:15" x14ac:dyDescent="0.3">
      <c r="B29" s="85" t="s">
        <v>115</v>
      </c>
      <c r="C29" s="85"/>
      <c r="D29" s="85"/>
      <c r="E29" s="85"/>
      <c r="F29" s="85"/>
      <c r="G29" s="85"/>
      <c r="I29" s="87"/>
      <c r="J29" s="87"/>
      <c r="K29" s="87"/>
      <c r="L29" s="87"/>
      <c r="M29" s="87"/>
      <c r="N29" s="87"/>
    </row>
    <row r="30" spans="2:15" x14ac:dyDescent="0.3">
      <c r="B30" s="85" t="s">
        <v>0</v>
      </c>
      <c r="C30" s="85"/>
      <c r="D30" s="61"/>
      <c r="E30" s="62" t="s">
        <v>1</v>
      </c>
      <c r="F30" s="62" t="s">
        <v>2</v>
      </c>
      <c r="G30" s="62" t="s">
        <v>3</v>
      </c>
      <c r="I30" s="87"/>
      <c r="J30" s="87"/>
      <c r="K30" s="87"/>
      <c r="L30" s="87"/>
      <c r="M30" s="87"/>
      <c r="N30" s="87"/>
    </row>
    <row r="31" spans="2:15" x14ac:dyDescent="0.3">
      <c r="B31" s="69" t="s">
        <v>119</v>
      </c>
      <c r="C31" s="61"/>
      <c r="D31" s="61"/>
      <c r="E31" s="63" t="s">
        <v>111</v>
      </c>
      <c r="F31" s="63" t="s">
        <v>112</v>
      </c>
      <c r="G31" s="63" t="s">
        <v>113</v>
      </c>
      <c r="I31" s="87"/>
      <c r="J31" s="87"/>
      <c r="K31" s="87"/>
      <c r="L31" s="87"/>
      <c r="M31" s="87"/>
      <c r="N31" s="87"/>
    </row>
    <row r="32" spans="2:15" x14ac:dyDescent="0.3">
      <c r="B32" s="70" t="s">
        <v>91</v>
      </c>
      <c r="C32" s="61"/>
      <c r="D32" s="61"/>
      <c r="E32" s="64">
        <v>7</v>
      </c>
      <c r="F32" s="64">
        <v>6</v>
      </c>
      <c r="G32" s="64">
        <v>3</v>
      </c>
      <c r="I32" s="87"/>
      <c r="J32" s="87"/>
      <c r="K32" s="87"/>
      <c r="L32" s="87"/>
      <c r="M32" s="87"/>
      <c r="N32" s="87"/>
    </row>
    <row r="33" spans="2:15" x14ac:dyDescent="0.3">
      <c r="B33" s="70" t="s">
        <v>93</v>
      </c>
      <c r="C33" s="61"/>
      <c r="D33" s="61"/>
      <c r="E33" s="64">
        <v>6</v>
      </c>
      <c r="F33" s="64">
        <v>6</v>
      </c>
      <c r="G33" s="64">
        <v>2</v>
      </c>
      <c r="I33" s="87"/>
      <c r="J33" s="87"/>
      <c r="K33" s="87"/>
      <c r="L33" s="87"/>
      <c r="M33" s="87"/>
      <c r="N33" s="87"/>
    </row>
    <row r="34" spans="2:15" x14ac:dyDescent="0.3">
      <c r="B34" s="70" t="s">
        <v>92</v>
      </c>
      <c r="C34" s="61"/>
      <c r="D34" s="61"/>
      <c r="E34" s="64">
        <v>4</v>
      </c>
      <c r="F34" s="64">
        <v>4</v>
      </c>
      <c r="G34" s="64">
        <v>3</v>
      </c>
      <c r="I34" s="87"/>
      <c r="J34" s="87"/>
      <c r="K34" s="87"/>
      <c r="L34" s="87"/>
      <c r="M34" s="87"/>
      <c r="N34" s="87"/>
    </row>
    <row r="35" spans="2:15" x14ac:dyDescent="0.3">
      <c r="B35" s="70" t="s">
        <v>94</v>
      </c>
      <c r="C35" s="61"/>
      <c r="D35" s="61"/>
      <c r="E35" s="64">
        <v>8</v>
      </c>
      <c r="F35" s="64">
        <v>7</v>
      </c>
      <c r="G35" s="64">
        <v>4</v>
      </c>
      <c r="I35" s="87"/>
      <c r="J35" s="87"/>
      <c r="K35" s="87"/>
      <c r="L35" s="87"/>
      <c r="M35" s="87"/>
      <c r="N35" s="87"/>
    </row>
    <row r="36" spans="2:15" x14ac:dyDescent="0.3">
      <c r="B36" s="70" t="s">
        <v>95</v>
      </c>
      <c r="C36" s="61"/>
      <c r="D36" s="61"/>
      <c r="E36" s="64">
        <v>6</v>
      </c>
      <c r="F36" s="64">
        <v>6</v>
      </c>
      <c r="G36" s="64">
        <v>2</v>
      </c>
      <c r="I36" s="87"/>
      <c r="J36" s="87"/>
      <c r="K36" s="87"/>
      <c r="L36" s="87"/>
      <c r="M36" s="87"/>
      <c r="N36" s="87"/>
    </row>
    <row r="37" spans="2:15" x14ac:dyDescent="0.3">
      <c r="B37" s="70" t="s">
        <v>96</v>
      </c>
      <c r="C37" s="61"/>
      <c r="D37" s="61"/>
      <c r="E37" s="64">
        <v>4</v>
      </c>
      <c r="F37" s="64">
        <v>5</v>
      </c>
      <c r="G37" s="64">
        <v>1</v>
      </c>
      <c r="I37" s="87"/>
      <c r="J37" s="87"/>
      <c r="K37" s="87"/>
      <c r="L37" s="87"/>
      <c r="M37" s="87"/>
      <c r="N37" s="87"/>
    </row>
    <row r="38" spans="2:15" x14ac:dyDescent="0.3">
      <c r="B38" s="63" t="s">
        <v>5</v>
      </c>
      <c r="C38" s="61"/>
      <c r="D38" s="61"/>
      <c r="E38" s="61">
        <v>130</v>
      </c>
      <c r="F38" s="61">
        <v>120</v>
      </c>
      <c r="G38" s="61">
        <v>80</v>
      </c>
      <c r="I38" s="87"/>
      <c r="J38" s="87"/>
      <c r="K38" s="87"/>
      <c r="L38" s="87"/>
      <c r="M38" s="87"/>
      <c r="N38" s="87"/>
    </row>
    <row r="39" spans="2:15" x14ac:dyDescent="0.3">
      <c r="B39" s="63" t="s">
        <v>6</v>
      </c>
      <c r="C39" s="61"/>
      <c r="D39" s="61"/>
      <c r="E39" s="65">
        <f>+E43</f>
        <v>0.26923076923076922</v>
      </c>
      <c r="F39" s="65">
        <f>+F43</f>
        <v>0.28333333333333333</v>
      </c>
      <c r="G39" s="65">
        <f>+G43</f>
        <v>0.1875</v>
      </c>
      <c r="I39" s="87"/>
      <c r="J39" s="87"/>
      <c r="K39" s="87"/>
      <c r="L39" s="87"/>
      <c r="M39" s="87"/>
      <c r="N39" s="87"/>
    </row>
    <row r="41" spans="2:15" x14ac:dyDescent="0.3">
      <c r="C41" s="52" t="s">
        <v>114</v>
      </c>
      <c r="D41" s="52"/>
      <c r="E41" s="53">
        <f>SUM(E32:E37)</f>
        <v>35</v>
      </c>
      <c r="F41" s="53">
        <f>SUM(F32:F37)</f>
        <v>34</v>
      </c>
      <c r="G41" s="53">
        <f>SUM(G32:G37)</f>
        <v>15</v>
      </c>
    </row>
    <row r="42" spans="2:15" x14ac:dyDescent="0.3">
      <c r="C42" s="52" t="s">
        <v>7</v>
      </c>
      <c r="D42" s="52"/>
      <c r="E42" s="52">
        <v>130</v>
      </c>
      <c r="F42" s="52">
        <v>120</v>
      </c>
      <c r="G42" s="52">
        <v>80</v>
      </c>
    </row>
    <row r="43" spans="2:15" x14ac:dyDescent="0.3">
      <c r="C43" s="52" t="s">
        <v>6</v>
      </c>
      <c r="D43" s="52"/>
      <c r="E43" s="54">
        <f>(E41*100/E42/100)</f>
        <v>0.26923076923076922</v>
      </c>
      <c r="F43" s="54">
        <f>(F41*100/F42/100)</f>
        <v>0.28333333333333333</v>
      </c>
      <c r="G43" s="54">
        <f>(G41*100/G42/100)</f>
        <v>0.1875</v>
      </c>
    </row>
    <row r="45" spans="2:15" x14ac:dyDescent="0.3">
      <c r="B45" s="84" t="s">
        <v>134</v>
      </c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</row>
    <row r="46" spans="2:15" x14ac:dyDescent="0.3"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</row>
    <row r="47" spans="2:15" x14ac:dyDescent="0.3"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</row>
    <row r="49" spans="2:14" x14ac:dyDescent="0.3">
      <c r="B49" s="89" t="s">
        <v>17</v>
      </c>
      <c r="C49" s="89"/>
      <c r="D49" s="89"/>
      <c r="E49" s="89"/>
      <c r="F49" s="89"/>
      <c r="G49" s="89"/>
      <c r="I49" s="87" t="s">
        <v>121</v>
      </c>
      <c r="J49" s="87"/>
      <c r="K49" s="87"/>
      <c r="L49" s="87"/>
      <c r="M49" s="87"/>
      <c r="N49" s="87"/>
    </row>
    <row r="50" spans="2:14" x14ac:dyDescent="0.3">
      <c r="B50" s="89"/>
      <c r="C50" s="89"/>
      <c r="D50" s="89"/>
      <c r="E50" s="89"/>
      <c r="F50" s="89"/>
      <c r="G50" s="89"/>
      <c r="I50" s="87"/>
      <c r="J50" s="87"/>
      <c r="K50" s="87"/>
      <c r="L50" s="87"/>
      <c r="M50" s="87"/>
      <c r="N50" s="87"/>
    </row>
    <row r="51" spans="2:14" x14ac:dyDescent="0.3">
      <c r="B51" s="85" t="s">
        <v>131</v>
      </c>
      <c r="C51" s="85"/>
      <c r="D51" s="85"/>
      <c r="E51" s="85"/>
      <c r="F51" s="85"/>
      <c r="G51" s="85"/>
      <c r="I51" s="87"/>
      <c r="J51" s="87"/>
      <c r="K51" s="87"/>
      <c r="L51" s="87"/>
      <c r="M51" s="87"/>
      <c r="N51" s="87"/>
    </row>
    <row r="52" spans="2:14" x14ac:dyDescent="0.3">
      <c r="B52" s="85" t="s">
        <v>0</v>
      </c>
      <c r="C52" s="85"/>
      <c r="D52" s="61"/>
      <c r="E52" s="62" t="s">
        <v>1</v>
      </c>
      <c r="F52" s="62" t="s">
        <v>2</v>
      </c>
      <c r="G52" s="62" t="s">
        <v>3</v>
      </c>
      <c r="I52" s="87"/>
      <c r="J52" s="87"/>
      <c r="K52" s="87"/>
      <c r="L52" s="87"/>
      <c r="M52" s="87"/>
      <c r="N52" s="87"/>
    </row>
    <row r="53" spans="2:14" x14ac:dyDescent="0.3">
      <c r="B53" s="69" t="s">
        <v>118</v>
      </c>
      <c r="C53" s="61"/>
      <c r="D53" s="61"/>
      <c r="E53" s="63" t="s">
        <v>111</v>
      </c>
      <c r="F53" s="63" t="s">
        <v>112</v>
      </c>
      <c r="G53" s="63" t="s">
        <v>113</v>
      </c>
      <c r="I53" s="87"/>
      <c r="J53" s="87"/>
      <c r="K53" s="87"/>
      <c r="L53" s="87"/>
      <c r="M53" s="87"/>
      <c r="N53" s="87"/>
    </row>
    <row r="54" spans="2:14" x14ac:dyDescent="0.3">
      <c r="B54" s="70" t="s">
        <v>91</v>
      </c>
      <c r="C54" s="61"/>
      <c r="D54" s="61"/>
      <c r="E54" s="64">
        <v>8</v>
      </c>
      <c r="F54" s="64">
        <v>8</v>
      </c>
      <c r="G54" s="64">
        <v>4</v>
      </c>
      <c r="I54" s="87"/>
      <c r="J54" s="87"/>
      <c r="K54" s="87"/>
      <c r="L54" s="87"/>
      <c r="M54" s="87"/>
      <c r="N54" s="87"/>
    </row>
    <row r="55" spans="2:14" x14ac:dyDescent="0.3">
      <c r="B55" s="70" t="s">
        <v>93</v>
      </c>
      <c r="C55" s="61"/>
      <c r="D55" s="61"/>
      <c r="E55" s="64">
        <v>7</v>
      </c>
      <c r="F55" s="64">
        <v>7</v>
      </c>
      <c r="G55" s="64">
        <v>5</v>
      </c>
      <c r="I55" s="87"/>
      <c r="J55" s="87"/>
      <c r="K55" s="87"/>
      <c r="L55" s="87"/>
      <c r="M55" s="87"/>
      <c r="N55" s="87"/>
    </row>
    <row r="56" spans="2:14" x14ac:dyDescent="0.3">
      <c r="B56" s="70" t="s">
        <v>92</v>
      </c>
      <c r="C56" s="61"/>
      <c r="D56" s="61"/>
      <c r="E56" s="64">
        <v>6</v>
      </c>
      <c r="F56" s="64">
        <v>6</v>
      </c>
      <c r="G56" s="64">
        <v>6</v>
      </c>
      <c r="I56" s="87"/>
      <c r="J56" s="87"/>
      <c r="K56" s="87"/>
      <c r="L56" s="87"/>
      <c r="M56" s="87"/>
      <c r="N56" s="87"/>
    </row>
    <row r="57" spans="2:14" x14ac:dyDescent="0.3">
      <c r="B57" s="70" t="s">
        <v>94</v>
      </c>
      <c r="C57" s="61"/>
      <c r="D57" s="61"/>
      <c r="E57" s="64">
        <v>8</v>
      </c>
      <c r="F57" s="64">
        <v>8</v>
      </c>
      <c r="G57" s="64">
        <v>6</v>
      </c>
      <c r="I57" s="87"/>
      <c r="J57" s="87"/>
      <c r="K57" s="87"/>
      <c r="L57" s="87"/>
      <c r="M57" s="87"/>
      <c r="N57" s="87"/>
    </row>
    <row r="58" spans="2:14" x14ac:dyDescent="0.3">
      <c r="B58" s="70" t="s">
        <v>95</v>
      </c>
      <c r="C58" s="61"/>
      <c r="D58" s="61"/>
      <c r="E58" s="64">
        <v>6</v>
      </c>
      <c r="F58" s="64">
        <v>5</v>
      </c>
      <c r="G58" s="64">
        <v>2</v>
      </c>
      <c r="I58" s="87"/>
      <c r="J58" s="87"/>
      <c r="K58" s="87"/>
      <c r="L58" s="87"/>
      <c r="M58" s="87"/>
      <c r="N58" s="87"/>
    </row>
    <row r="59" spans="2:14" x14ac:dyDescent="0.3">
      <c r="B59" s="70" t="s">
        <v>96</v>
      </c>
      <c r="C59" s="61"/>
      <c r="D59" s="61"/>
      <c r="E59" s="64">
        <v>5</v>
      </c>
      <c r="F59" s="64">
        <v>5</v>
      </c>
      <c r="G59" s="64">
        <v>2</v>
      </c>
      <c r="I59" s="87"/>
      <c r="J59" s="87"/>
      <c r="K59" s="87"/>
      <c r="L59" s="87"/>
      <c r="M59" s="87"/>
      <c r="N59" s="87"/>
    </row>
    <row r="60" spans="2:14" x14ac:dyDescent="0.3">
      <c r="B60" s="63" t="s">
        <v>5</v>
      </c>
      <c r="C60" s="61"/>
      <c r="D60" s="61"/>
      <c r="E60" s="61">
        <v>130</v>
      </c>
      <c r="F60" s="61">
        <v>120</v>
      </c>
      <c r="G60" s="61">
        <v>80</v>
      </c>
      <c r="I60" s="87"/>
      <c r="J60" s="87"/>
      <c r="K60" s="87"/>
      <c r="L60" s="87"/>
      <c r="M60" s="87"/>
      <c r="N60" s="87"/>
    </row>
    <row r="61" spans="2:14" x14ac:dyDescent="0.3">
      <c r="B61" s="63" t="s">
        <v>6</v>
      </c>
      <c r="C61" s="61"/>
      <c r="D61" s="61"/>
      <c r="E61" s="65">
        <f>+E65</f>
        <v>0.30769230769230771</v>
      </c>
      <c r="F61" s="65">
        <f>+F65</f>
        <v>0.32500000000000001</v>
      </c>
      <c r="G61" s="65">
        <f>+G65</f>
        <v>0.3125</v>
      </c>
      <c r="I61" s="87"/>
      <c r="J61" s="87"/>
      <c r="K61" s="87"/>
      <c r="L61" s="87"/>
      <c r="M61" s="87"/>
      <c r="N61" s="87"/>
    </row>
    <row r="63" spans="2:14" x14ac:dyDescent="0.3">
      <c r="C63" s="52" t="s">
        <v>114</v>
      </c>
      <c r="D63" s="52"/>
      <c r="E63" s="53">
        <f>SUM(E54:E59)</f>
        <v>40</v>
      </c>
      <c r="F63" s="53">
        <f>SUM(F54:F59)</f>
        <v>39</v>
      </c>
      <c r="G63" s="53">
        <f>SUM(G54:G59)</f>
        <v>25</v>
      </c>
    </row>
    <row r="64" spans="2:14" x14ac:dyDescent="0.3">
      <c r="C64" s="52" t="s">
        <v>7</v>
      </c>
      <c r="D64" s="52"/>
      <c r="E64" s="52">
        <v>130</v>
      </c>
      <c r="F64" s="52">
        <v>120</v>
      </c>
      <c r="G64" s="52">
        <v>80</v>
      </c>
    </row>
    <row r="65" spans="2:15" x14ac:dyDescent="0.3">
      <c r="C65" s="52" t="s">
        <v>6</v>
      </c>
      <c r="D65" s="52"/>
      <c r="E65" s="54">
        <f>(E63*100/E64/100)</f>
        <v>0.30769230769230771</v>
      </c>
      <c r="F65" s="54">
        <f>(F63*100/F64/100)</f>
        <v>0.32500000000000001</v>
      </c>
      <c r="G65" s="54">
        <f>(G63*100/G64/100)</f>
        <v>0.3125</v>
      </c>
    </row>
    <row r="67" spans="2:15" x14ac:dyDescent="0.3">
      <c r="B67" s="84" t="s">
        <v>135</v>
      </c>
      <c r="C67" s="84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  <c r="O67" s="84"/>
    </row>
    <row r="68" spans="2:15" x14ac:dyDescent="0.3">
      <c r="B68" s="84"/>
      <c r="C68" s="84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  <c r="O68" s="84"/>
    </row>
    <row r="69" spans="2:15" x14ac:dyDescent="0.3"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  <c r="O69" s="84"/>
    </row>
    <row r="71" spans="2:15" x14ac:dyDescent="0.3">
      <c r="B71" s="86" t="s">
        <v>17</v>
      </c>
      <c r="C71" s="86"/>
      <c r="D71" s="86"/>
      <c r="E71" s="86"/>
      <c r="F71" s="86"/>
      <c r="G71" s="86"/>
      <c r="I71" s="87" t="s">
        <v>122</v>
      </c>
      <c r="J71" s="87"/>
      <c r="K71" s="87"/>
      <c r="L71" s="87"/>
      <c r="M71" s="87"/>
      <c r="N71" s="87"/>
    </row>
    <row r="72" spans="2:15" x14ac:dyDescent="0.3">
      <c r="B72" s="86"/>
      <c r="C72" s="86"/>
      <c r="D72" s="86"/>
      <c r="E72" s="86"/>
      <c r="F72" s="86"/>
      <c r="G72" s="86"/>
      <c r="I72" s="87"/>
      <c r="J72" s="87"/>
      <c r="K72" s="87"/>
      <c r="L72" s="87"/>
      <c r="M72" s="87"/>
      <c r="N72" s="87"/>
    </row>
    <row r="73" spans="2:15" x14ac:dyDescent="0.3">
      <c r="B73" s="85" t="s">
        <v>132</v>
      </c>
      <c r="C73" s="85"/>
      <c r="D73" s="85"/>
      <c r="E73" s="85"/>
      <c r="F73" s="85"/>
      <c r="G73" s="85"/>
      <c r="I73" s="87"/>
      <c r="J73" s="87"/>
      <c r="K73" s="87"/>
      <c r="L73" s="87"/>
      <c r="M73" s="87"/>
      <c r="N73" s="87"/>
    </row>
    <row r="74" spans="2:15" x14ac:dyDescent="0.3">
      <c r="B74" s="85" t="s">
        <v>0</v>
      </c>
      <c r="C74" s="85"/>
      <c r="D74" s="61"/>
      <c r="E74" s="62" t="s">
        <v>1</v>
      </c>
      <c r="F74" s="62" t="s">
        <v>2</v>
      </c>
      <c r="G74" s="62" t="s">
        <v>3</v>
      </c>
      <c r="I74" s="87"/>
      <c r="J74" s="87"/>
      <c r="K74" s="87"/>
      <c r="L74" s="87"/>
      <c r="M74" s="87"/>
      <c r="N74" s="87"/>
    </row>
    <row r="75" spans="2:15" x14ac:dyDescent="0.3">
      <c r="B75" s="69" t="s">
        <v>117</v>
      </c>
      <c r="C75" s="61"/>
      <c r="D75" s="61"/>
      <c r="E75" s="63" t="s">
        <v>111</v>
      </c>
      <c r="F75" s="63" t="s">
        <v>112</v>
      </c>
      <c r="G75" s="63" t="s">
        <v>113</v>
      </c>
      <c r="I75" s="87"/>
      <c r="J75" s="87"/>
      <c r="K75" s="87"/>
      <c r="L75" s="87"/>
      <c r="M75" s="87"/>
      <c r="N75" s="87"/>
    </row>
    <row r="76" spans="2:15" x14ac:dyDescent="0.3">
      <c r="B76" s="70" t="s">
        <v>91</v>
      </c>
      <c r="C76" s="61"/>
      <c r="D76" s="61"/>
      <c r="E76" s="64">
        <v>9</v>
      </c>
      <c r="F76" s="64">
        <v>8</v>
      </c>
      <c r="G76" s="64">
        <v>4</v>
      </c>
      <c r="I76" s="87"/>
      <c r="J76" s="87"/>
      <c r="K76" s="87"/>
      <c r="L76" s="87"/>
      <c r="M76" s="87"/>
      <c r="N76" s="87"/>
    </row>
    <row r="77" spans="2:15" x14ac:dyDescent="0.3">
      <c r="B77" s="70" t="s">
        <v>93</v>
      </c>
      <c r="C77" s="61"/>
      <c r="D77" s="61"/>
      <c r="E77" s="64">
        <v>7</v>
      </c>
      <c r="F77" s="64">
        <v>7</v>
      </c>
      <c r="G77" s="64">
        <v>7</v>
      </c>
      <c r="I77" s="87"/>
      <c r="J77" s="87"/>
      <c r="K77" s="87"/>
      <c r="L77" s="87"/>
      <c r="M77" s="87"/>
      <c r="N77" s="87"/>
    </row>
    <row r="78" spans="2:15" x14ac:dyDescent="0.3">
      <c r="B78" s="70" t="s">
        <v>92</v>
      </c>
      <c r="C78" s="61"/>
      <c r="D78" s="61"/>
      <c r="E78" s="64">
        <v>9</v>
      </c>
      <c r="F78" s="64">
        <v>8</v>
      </c>
      <c r="G78" s="64">
        <v>9</v>
      </c>
      <c r="I78" s="87"/>
      <c r="J78" s="87"/>
      <c r="K78" s="87"/>
      <c r="L78" s="87"/>
      <c r="M78" s="87"/>
      <c r="N78" s="87"/>
    </row>
    <row r="79" spans="2:15" x14ac:dyDescent="0.3">
      <c r="B79" s="70" t="s">
        <v>94</v>
      </c>
      <c r="C79" s="61"/>
      <c r="D79" s="61"/>
      <c r="E79" s="64">
        <v>8</v>
      </c>
      <c r="F79" s="64">
        <v>8</v>
      </c>
      <c r="G79" s="64">
        <v>8</v>
      </c>
      <c r="I79" s="87"/>
      <c r="J79" s="87"/>
      <c r="K79" s="87"/>
      <c r="L79" s="87"/>
      <c r="M79" s="87"/>
      <c r="N79" s="87"/>
    </row>
    <row r="80" spans="2:15" x14ac:dyDescent="0.3">
      <c r="B80" s="70" t="s">
        <v>95</v>
      </c>
      <c r="C80" s="61"/>
      <c r="D80" s="61"/>
      <c r="E80" s="64">
        <v>6</v>
      </c>
      <c r="F80" s="64">
        <v>7</v>
      </c>
      <c r="G80" s="64">
        <v>3</v>
      </c>
      <c r="I80" s="87"/>
      <c r="J80" s="87"/>
      <c r="K80" s="87"/>
      <c r="L80" s="87"/>
      <c r="M80" s="87"/>
      <c r="N80" s="87"/>
    </row>
    <row r="81" spans="2:15" x14ac:dyDescent="0.3">
      <c r="B81" s="70" t="s">
        <v>96</v>
      </c>
      <c r="C81" s="61"/>
      <c r="D81" s="61"/>
      <c r="E81" s="64">
        <v>6</v>
      </c>
      <c r="F81" s="64">
        <v>6</v>
      </c>
      <c r="G81" s="64">
        <v>4</v>
      </c>
      <c r="I81" s="87"/>
      <c r="J81" s="87"/>
      <c r="K81" s="87"/>
      <c r="L81" s="87"/>
      <c r="M81" s="87"/>
      <c r="N81" s="87"/>
    </row>
    <row r="82" spans="2:15" x14ac:dyDescent="0.3">
      <c r="B82" s="63" t="s">
        <v>5</v>
      </c>
      <c r="C82" s="61"/>
      <c r="D82" s="61"/>
      <c r="E82" s="61">
        <v>130</v>
      </c>
      <c r="F82" s="61">
        <v>120</v>
      </c>
      <c r="G82" s="61">
        <v>80</v>
      </c>
      <c r="I82" s="87"/>
      <c r="J82" s="87"/>
      <c r="K82" s="87"/>
      <c r="L82" s="87"/>
      <c r="M82" s="87"/>
      <c r="N82" s="87"/>
    </row>
    <row r="83" spans="2:15" x14ac:dyDescent="0.3">
      <c r="B83" s="63" t="s">
        <v>6</v>
      </c>
      <c r="C83" s="61"/>
      <c r="D83" s="61"/>
      <c r="E83" s="65">
        <f>+E87</f>
        <v>0.34615384615384615</v>
      </c>
      <c r="F83" s="65">
        <f>+F87</f>
        <v>0.36666666666666664</v>
      </c>
      <c r="G83" s="65">
        <f>+G87</f>
        <v>0.4375</v>
      </c>
      <c r="I83" s="87"/>
      <c r="J83" s="87"/>
      <c r="K83" s="87"/>
      <c r="L83" s="87"/>
      <c r="M83" s="87"/>
      <c r="N83" s="87"/>
    </row>
    <row r="85" spans="2:15" x14ac:dyDescent="0.3">
      <c r="C85" s="52" t="s">
        <v>123</v>
      </c>
      <c r="D85" s="52"/>
      <c r="E85" s="53">
        <f>SUM(E76:E81)</f>
        <v>45</v>
      </c>
      <c r="F85" s="53">
        <f>SUM(F76:F81)</f>
        <v>44</v>
      </c>
      <c r="G85" s="53">
        <f>SUM(G76:G81)</f>
        <v>35</v>
      </c>
    </row>
    <row r="86" spans="2:15" x14ac:dyDescent="0.3">
      <c r="C86" s="52" t="s">
        <v>7</v>
      </c>
      <c r="D86" s="52"/>
      <c r="E86" s="52">
        <v>130</v>
      </c>
      <c r="F86" s="52">
        <v>120</v>
      </c>
      <c r="G86" s="52">
        <v>80</v>
      </c>
    </row>
    <row r="87" spans="2:15" x14ac:dyDescent="0.3">
      <c r="C87" s="52" t="s">
        <v>6</v>
      </c>
      <c r="D87" s="52"/>
      <c r="E87" s="54">
        <f>(E85*100/E86/100)</f>
        <v>0.34615384615384615</v>
      </c>
      <c r="F87" s="54">
        <f>(F85*100/F86/100)</f>
        <v>0.36666666666666664</v>
      </c>
      <c r="G87" s="54">
        <f>(G85*100/G86/100)</f>
        <v>0.4375</v>
      </c>
    </row>
    <row r="90" spans="2:15" x14ac:dyDescent="0.3">
      <c r="C90" s="56" t="s">
        <v>111</v>
      </c>
      <c r="D90" s="56" t="s">
        <v>112</v>
      </c>
      <c r="E90" s="56" t="s">
        <v>113</v>
      </c>
    </row>
    <row r="91" spans="2:15" x14ac:dyDescent="0.3">
      <c r="B91" t="s">
        <v>124</v>
      </c>
      <c r="C91" s="53">
        <f>SUM(E41+E63+E85)</f>
        <v>120</v>
      </c>
      <c r="D91" s="53">
        <f>SUM(F41+F63+F85)</f>
        <v>117</v>
      </c>
      <c r="E91" s="53">
        <f>SUM(G41+G63+G85)</f>
        <v>75</v>
      </c>
    </row>
    <row r="92" spans="2:15" x14ac:dyDescent="0.3">
      <c r="B92" t="s">
        <v>125</v>
      </c>
      <c r="C92" s="52">
        <v>130</v>
      </c>
      <c r="D92" s="52">
        <v>120</v>
      </c>
      <c r="E92" s="52">
        <v>80</v>
      </c>
    </row>
    <row r="93" spans="2:15" x14ac:dyDescent="0.3">
      <c r="B93" t="s">
        <v>126</v>
      </c>
      <c r="C93" s="57">
        <f>SUM(E43+E61+E87)</f>
        <v>0.92307692307692302</v>
      </c>
      <c r="D93" s="57">
        <f>SUM(F43+F61+F87)</f>
        <v>0.97500000000000009</v>
      </c>
      <c r="E93" s="57">
        <f>SUM(G43+G61+G87)</f>
        <v>0.9375</v>
      </c>
    </row>
    <row r="96" spans="2:15" x14ac:dyDescent="0.3">
      <c r="B96" s="84" t="s">
        <v>136</v>
      </c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  <c r="O96" s="84"/>
    </row>
    <row r="97" spans="2:15" x14ac:dyDescent="0.3">
      <c r="B97" s="84"/>
      <c r="C97" s="84"/>
      <c r="D97" s="84"/>
      <c r="E97" s="84"/>
      <c r="F97" s="84"/>
      <c r="G97" s="84"/>
      <c r="H97" s="84"/>
      <c r="I97" s="84"/>
      <c r="J97" s="84"/>
      <c r="K97" s="84"/>
      <c r="L97" s="84"/>
      <c r="M97" s="84"/>
      <c r="N97" s="84"/>
      <c r="O97" s="84"/>
    </row>
    <row r="98" spans="2:15" x14ac:dyDescent="0.3">
      <c r="B98" s="84"/>
      <c r="C98" s="84"/>
      <c r="D98" s="84"/>
      <c r="E98" s="84"/>
      <c r="F98" s="84"/>
      <c r="G98" s="84"/>
      <c r="H98" s="84"/>
      <c r="I98" s="84"/>
      <c r="J98" s="84"/>
      <c r="K98" s="84"/>
      <c r="L98" s="84"/>
      <c r="M98" s="84"/>
      <c r="N98" s="84"/>
      <c r="O98" s="84"/>
    </row>
  </sheetData>
  <mergeCells count="20">
    <mergeCell ref="B2:G3"/>
    <mergeCell ref="B5:C5"/>
    <mergeCell ref="B21:O23"/>
    <mergeCell ref="B4:G4"/>
    <mergeCell ref="B25:G25"/>
    <mergeCell ref="I27:N39"/>
    <mergeCell ref="I49:N61"/>
    <mergeCell ref="I71:N83"/>
    <mergeCell ref="B27:G28"/>
    <mergeCell ref="B29:G29"/>
    <mergeCell ref="B30:C30"/>
    <mergeCell ref="B49:G50"/>
    <mergeCell ref="B51:G51"/>
    <mergeCell ref="B96:O98"/>
    <mergeCell ref="B45:O47"/>
    <mergeCell ref="B67:O69"/>
    <mergeCell ref="B52:C52"/>
    <mergeCell ref="B71:G72"/>
    <mergeCell ref="B73:G73"/>
    <mergeCell ref="B74:C7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CMI</vt:lpstr>
      <vt:lpstr>CRM</vt:lpstr>
      <vt:lpstr>ESTRATEGIAS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4-01</dc:creator>
  <cp:lastModifiedBy>diseño y desarrollo</cp:lastModifiedBy>
  <dcterms:created xsi:type="dcterms:W3CDTF">2014-01-09T17:45:53Z</dcterms:created>
  <dcterms:modified xsi:type="dcterms:W3CDTF">2024-05-10T17:31:55Z</dcterms:modified>
</cp:coreProperties>
</file>